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306\Desktop\Zapytania ofertowe\PZP2025_302_Przeg kons serw syst sygn poż oddym oraz gaszw PGEEC\SWZ\"/>
    </mc:Choice>
  </mc:AlternateContent>
  <bookViews>
    <workbookView xWindow="0" yWindow="0" windowWidth="21600" windowHeight="9000"/>
  </bookViews>
  <sheets>
    <sheet name="Arkusz1" sheetId="1" r:id="rId1"/>
    <sheet name="Arkusz2" sheetId="2" r:id="rId2"/>
  </sheets>
  <definedNames>
    <definedName name="_xlnm.Print_Area" localSheetId="0">Arkusz1!$A$1:$H$114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3" i="1" l="1"/>
  <c r="E106" i="1" l="1"/>
  <c r="F106" i="1" s="1"/>
  <c r="G106" i="1" s="1"/>
  <c r="E107" i="1"/>
  <c r="F107" i="1" s="1"/>
  <c r="G107" i="1" s="1"/>
  <c r="E98" i="1"/>
  <c r="E99" i="1"/>
  <c r="F99" i="1" s="1"/>
  <c r="G99" i="1" s="1"/>
  <c r="E100" i="1"/>
  <c r="F100" i="1" s="1"/>
  <c r="G100" i="1" s="1"/>
  <c r="E108" i="1"/>
  <c r="F108" i="1" s="1"/>
  <c r="F98" i="1" l="1"/>
  <c r="G98" i="1" s="1"/>
  <c r="G108" i="1"/>
  <c r="E112" i="1"/>
  <c r="E111" i="1"/>
  <c r="F111" i="1" s="1"/>
  <c r="E110" i="1"/>
  <c r="E109" i="1"/>
  <c r="F109" i="1" s="1"/>
  <c r="F112" i="1" l="1"/>
  <c r="G112" i="1" s="1"/>
  <c r="G111" i="1"/>
  <c r="F110" i="1"/>
  <c r="G110" i="1" s="1"/>
  <c r="G109" i="1"/>
  <c r="E40" i="1"/>
  <c r="F40" i="1" s="1"/>
  <c r="G40" i="1" s="1"/>
  <c r="H40" i="1" s="1"/>
  <c r="E41" i="1"/>
  <c r="F41" i="1" s="1"/>
  <c r="G41" i="1" s="1"/>
  <c r="H41" i="1" s="1"/>
  <c r="E42" i="1"/>
  <c r="F42" i="1" s="1"/>
  <c r="G42" i="1" s="1"/>
  <c r="H42" i="1" s="1"/>
  <c r="E43" i="1"/>
  <c r="F43" i="1" s="1"/>
  <c r="E44" i="1"/>
  <c r="F44" i="1" s="1"/>
  <c r="G44" i="1" s="1"/>
  <c r="H44" i="1" s="1"/>
  <c r="E45" i="1"/>
  <c r="F45" i="1" s="1"/>
  <c r="G45" i="1" s="1"/>
  <c r="H45" i="1" s="1"/>
  <c r="E46" i="1"/>
  <c r="F46" i="1" s="1"/>
  <c r="G46" i="1" s="1"/>
  <c r="H46" i="1" s="1"/>
  <c r="E47" i="1"/>
  <c r="F47" i="1" s="1"/>
  <c r="G47" i="1" s="1"/>
  <c r="H47" i="1" s="1"/>
  <c r="E48" i="1"/>
  <c r="F48" i="1" s="1"/>
  <c r="G48" i="1" s="1"/>
  <c r="H48" i="1" s="1"/>
  <c r="E49" i="1"/>
  <c r="F49" i="1" s="1"/>
  <c r="G49" i="1" s="1"/>
  <c r="H49" i="1" s="1"/>
  <c r="E39" i="1"/>
  <c r="G43" i="1" l="1"/>
  <c r="H43" i="1" s="1"/>
  <c r="E50" i="1"/>
  <c r="F39" i="1"/>
  <c r="G39" i="1" l="1"/>
  <c r="G50" i="1" s="1"/>
  <c r="F50" i="1"/>
  <c r="E57" i="1"/>
  <c r="F57" i="1" s="1"/>
  <c r="E56" i="1"/>
  <c r="E58" i="1" s="1"/>
  <c r="E64" i="1"/>
  <c r="F64" i="1" s="1"/>
  <c r="G64" i="1" s="1"/>
  <c r="E65" i="1"/>
  <c r="F65" i="1" s="1"/>
  <c r="G65" i="1" s="1"/>
  <c r="E66" i="1"/>
  <c r="F66" i="1" s="1"/>
  <c r="G66" i="1" s="1"/>
  <c r="E67" i="1"/>
  <c r="F67" i="1" s="1"/>
  <c r="G67" i="1" s="1"/>
  <c r="E68" i="1"/>
  <c r="F68" i="1" s="1"/>
  <c r="G68" i="1" s="1"/>
  <c r="E69" i="1"/>
  <c r="F69" i="1" s="1"/>
  <c r="G69" i="1" s="1"/>
  <c r="E63" i="1"/>
  <c r="F63" i="1" s="1"/>
  <c r="G63" i="1" s="1"/>
  <c r="G57" i="1" l="1"/>
  <c r="H39" i="1"/>
  <c r="H50" i="1" s="1"/>
  <c r="F56" i="1"/>
  <c r="H67" i="1"/>
  <c r="H68" i="1"/>
  <c r="H69" i="1"/>
  <c r="H66" i="1"/>
  <c r="H65" i="1"/>
  <c r="E70" i="1"/>
  <c r="H63" i="1"/>
  <c r="G56" i="1" l="1"/>
  <c r="H56" i="1" s="1"/>
  <c r="H58" i="1" s="1"/>
  <c r="H57" i="1"/>
  <c r="F58" i="1"/>
  <c r="H64" i="1"/>
  <c r="H70" i="1" s="1"/>
  <c r="F70" i="1"/>
  <c r="G58" i="1" l="1"/>
  <c r="G70" i="1"/>
  <c r="E97" i="1"/>
  <c r="F97" i="1" s="1"/>
  <c r="G97" i="1" s="1"/>
  <c r="E95" i="1"/>
  <c r="F95" i="1" s="1"/>
  <c r="E14" i="1"/>
  <c r="F14" i="1" s="1"/>
  <c r="E31" i="1"/>
  <c r="E30" i="1"/>
  <c r="E27" i="1"/>
  <c r="E26" i="1"/>
  <c r="E25" i="1"/>
  <c r="E24" i="1"/>
  <c r="E23" i="1"/>
  <c r="E22" i="1"/>
  <c r="E15" i="1"/>
  <c r="F15" i="1" s="1"/>
  <c r="G15" i="1" l="1"/>
  <c r="H15" i="1" s="1"/>
  <c r="G14" i="1"/>
  <c r="H14" i="1" s="1"/>
  <c r="E32" i="1"/>
  <c r="E28" i="1"/>
  <c r="F25" i="1"/>
  <c r="F26" i="1"/>
  <c r="F27" i="1"/>
  <c r="G27" i="1" s="1"/>
  <c r="H27" i="1" s="1"/>
  <c r="F31" i="1"/>
  <c r="F24" i="1"/>
  <c r="G24" i="1" s="1"/>
  <c r="H24" i="1" s="1"/>
  <c r="F30" i="1"/>
  <c r="F22" i="1"/>
  <c r="F23" i="1"/>
  <c r="G95" i="1"/>
  <c r="E18" i="1"/>
  <c r="E17" i="1"/>
  <c r="E16" i="1"/>
  <c r="G30" i="1" l="1"/>
  <c r="H30" i="1"/>
  <c r="H32" i="1" s="1"/>
  <c r="G31" i="1"/>
  <c r="G32" i="1" s="1"/>
  <c r="H31" i="1"/>
  <c r="G22" i="1"/>
  <c r="H22" i="1" s="1"/>
  <c r="G25" i="1"/>
  <c r="G23" i="1"/>
  <c r="H23" i="1" s="1"/>
  <c r="G26" i="1"/>
  <c r="H26" i="1" s="1"/>
  <c r="E33" i="1"/>
  <c r="F28" i="1"/>
  <c r="F32" i="1"/>
  <c r="E19" i="1"/>
  <c r="F16" i="1"/>
  <c r="F17" i="1"/>
  <c r="F18" i="1"/>
  <c r="G28" i="1" l="1"/>
  <c r="G33" i="1" s="1"/>
  <c r="H25" i="1"/>
  <c r="H28" i="1" s="1"/>
  <c r="H33" i="1" s="1"/>
  <c r="G18" i="1"/>
  <c r="H18" i="1" s="1"/>
  <c r="G17" i="1"/>
  <c r="H17" i="1" s="1"/>
  <c r="G16" i="1"/>
  <c r="F19" i="1"/>
  <c r="F33" i="1"/>
  <c r="G19" i="1" l="1"/>
  <c r="H16" i="1"/>
  <c r="H19" i="1" s="1"/>
  <c r="E6" i="1"/>
  <c r="F6" i="1" l="1"/>
  <c r="G6" i="1" s="1"/>
  <c r="H6" i="1" s="1"/>
  <c r="E94" i="1"/>
  <c r="F94" i="1" s="1"/>
  <c r="G94" i="1" s="1"/>
  <c r="E96" i="1"/>
  <c r="F96" i="1" s="1"/>
  <c r="G96" i="1" s="1"/>
  <c r="E101" i="1"/>
  <c r="F101" i="1" s="1"/>
  <c r="G101" i="1" s="1"/>
  <c r="E102" i="1"/>
  <c r="F102" i="1" s="1"/>
  <c r="E103" i="1"/>
  <c r="F103" i="1" s="1"/>
  <c r="E104" i="1"/>
  <c r="F104" i="1" s="1"/>
  <c r="G104" i="1" s="1"/>
  <c r="E105" i="1"/>
  <c r="F105" i="1" s="1"/>
  <c r="E113" i="1"/>
  <c r="F113" i="1" s="1"/>
  <c r="E82" i="1"/>
  <c r="E83" i="1"/>
  <c r="E84" i="1"/>
  <c r="E81" i="1"/>
  <c r="E75" i="1"/>
  <c r="E76" i="1"/>
  <c r="E77" i="1"/>
  <c r="E78" i="1"/>
  <c r="E74" i="1"/>
  <c r="E7" i="1"/>
  <c r="E8" i="1"/>
  <c r="F8" i="1" s="1"/>
  <c r="G8" i="1" s="1"/>
  <c r="H8" i="1" s="1"/>
  <c r="E9" i="1"/>
  <c r="F9" i="1" s="1"/>
  <c r="G9" i="1" s="1"/>
  <c r="H9" i="1" s="1"/>
  <c r="E10" i="1"/>
  <c r="E114" i="1" l="1"/>
  <c r="C120" i="1" s="1"/>
  <c r="F7" i="1"/>
  <c r="G7" i="1" s="1"/>
  <c r="E11" i="1"/>
  <c r="E20" i="1" s="1"/>
  <c r="E34" i="1" s="1"/>
  <c r="F76" i="1"/>
  <c r="G76" i="1" s="1"/>
  <c r="F77" i="1"/>
  <c r="G77" i="1" s="1"/>
  <c r="F75" i="1"/>
  <c r="G75" i="1" s="1"/>
  <c r="F81" i="1"/>
  <c r="G81" i="1" s="1"/>
  <c r="F84" i="1"/>
  <c r="G84" i="1" s="1"/>
  <c r="F83" i="1"/>
  <c r="G83" i="1" s="1"/>
  <c r="F74" i="1"/>
  <c r="G74" i="1" s="1"/>
  <c r="F82" i="1"/>
  <c r="G82" i="1" s="1"/>
  <c r="F10" i="1"/>
  <c r="G10" i="1" s="1"/>
  <c r="H10" i="1" s="1"/>
  <c r="F78" i="1"/>
  <c r="G78" i="1" s="1"/>
  <c r="G113" i="1"/>
  <c r="G103" i="1"/>
  <c r="E79" i="1"/>
  <c r="F93" i="1"/>
  <c r="E85" i="1"/>
  <c r="G105" i="1"/>
  <c r="G102" i="1"/>
  <c r="G93" i="1" l="1"/>
  <c r="G114" i="1" s="1"/>
  <c r="E120" i="1" s="1"/>
  <c r="F114" i="1"/>
  <c r="D120" i="1" s="1"/>
  <c r="H83" i="1"/>
  <c r="H77" i="1"/>
  <c r="G11" i="1"/>
  <c r="G20" i="1" s="1"/>
  <c r="G34" i="1" s="1"/>
  <c r="H7" i="1"/>
  <c r="H11" i="1" s="1"/>
  <c r="H20" i="1" s="1"/>
  <c r="H34" i="1" s="1"/>
  <c r="H82" i="1"/>
  <c r="H84" i="1"/>
  <c r="H76" i="1"/>
  <c r="H74" i="1"/>
  <c r="H81" i="1"/>
  <c r="E86" i="1"/>
  <c r="E87" i="1" s="1"/>
  <c r="H78" i="1"/>
  <c r="H75" i="1"/>
  <c r="F11" i="1"/>
  <c r="F20" i="1" s="1"/>
  <c r="F34" i="1" s="1"/>
  <c r="G85" i="1"/>
  <c r="G79" i="1"/>
  <c r="F79" i="1"/>
  <c r="F85" i="1"/>
  <c r="H85" i="1" l="1"/>
  <c r="H79" i="1"/>
  <c r="G86" i="1"/>
  <c r="G87" i="1" s="1"/>
  <c r="D119" i="1" s="1"/>
  <c r="D121" i="1" s="1"/>
  <c r="F86" i="1"/>
  <c r="F87" i="1" s="1"/>
  <c r="C119" i="1" s="1"/>
  <c r="C121" i="1" s="1"/>
  <c r="H86" i="1" l="1"/>
  <c r="H87" i="1" s="1"/>
  <c r="E119" i="1" s="1"/>
  <c r="E121" i="1" s="1"/>
</calcChain>
</file>

<file path=xl/sharedStrings.xml><?xml version="1.0" encoding="utf-8"?>
<sst xmlns="http://schemas.openxmlformats.org/spreadsheetml/2006/main" count="194" uniqueCount="117">
  <si>
    <t>A</t>
  </si>
  <si>
    <t>B</t>
  </si>
  <si>
    <t>C</t>
  </si>
  <si>
    <t>D</t>
  </si>
  <si>
    <t>E</t>
  </si>
  <si>
    <t>F</t>
  </si>
  <si>
    <t>G</t>
  </si>
  <si>
    <t>H</t>
  </si>
  <si>
    <t>Zakres prac</t>
  </si>
  <si>
    <t>Przegląd centralek RZM</t>
  </si>
  <si>
    <t>Przegląd klap oddymiających COLT EuroCO</t>
  </si>
  <si>
    <t>Sprawdzenie kurtyny dymowej COLT SM-ST</t>
  </si>
  <si>
    <t>Sprawdzenie systemu AdComNet monitorowania krańcówek wraz z modułami</t>
  </si>
  <si>
    <t>Sprawdzenie bram napowietrzających</t>
  </si>
  <si>
    <t>RAZEM</t>
  </si>
  <si>
    <t>Lp. pozycji</t>
  </si>
  <si>
    <t>Ilość elementów podlegająca przeglądowi raz na kwartał</t>
  </si>
  <si>
    <t>Cena ryczałtowa netto za element [PLN]</t>
  </si>
  <si>
    <t>Sprawdzanie działania czujnika ciśnienia</t>
  </si>
  <si>
    <t>Sprawdzenie elektrycznych głowic sterujących</t>
  </si>
  <si>
    <t>Kontrola węży giętkich</t>
  </si>
  <si>
    <t>Przegląd i konserwacja dysz</t>
  </si>
  <si>
    <t>Przegląd przycisków sterowniczych</t>
  </si>
  <si>
    <t>Detektor VESDA LaserPLUS + wyświetlacz</t>
  </si>
  <si>
    <t>Detektor VESDA LaserFOCUS 500</t>
  </si>
  <si>
    <t>Centrale automatycznego gaszenia  IGNIS 1520</t>
  </si>
  <si>
    <t>Centrale automatycznego gaszenia  Firebeta XT TM 200</t>
  </si>
  <si>
    <t>RAZEM [PLN]</t>
  </si>
  <si>
    <t>Sprawdzenie wybranych 25% czujek typu BHH-320/520 oraz ROP budynki kotłowni i maszynowni</t>
  </si>
  <si>
    <t>Całość EC Gdańsk [PLN]</t>
  </si>
  <si>
    <t>Sprawdzenie wybranych  25% opt. czujek dymu typu  Apollo 65</t>
  </si>
  <si>
    <t>Przyciski sterownicze</t>
  </si>
  <si>
    <t>Przegląd centralki Schrack BMZ Integral IP</t>
  </si>
  <si>
    <t>Przegląd centralki Schrack Evolution</t>
  </si>
  <si>
    <t>Sprawdzenie wybranych  25% czujek typu CUBUS MTD 5332 oraz ROP  w budynkach kotłowni i maszynowni</t>
  </si>
  <si>
    <t>RAZEM [PLN</t>
  </si>
  <si>
    <t>Całość EC Gdynia [PLN]</t>
  </si>
  <si>
    <t>Całość EC Gdańsk i EC Gdynia [PLN]</t>
  </si>
  <si>
    <t>Roczny przegląd Systemu Oddymiania (Ec Gdynia)</t>
  </si>
  <si>
    <t>Lp.</t>
  </si>
  <si>
    <t>Czynność (obejmuje całkowity koszt zakupu, w tym cenę usługi i materiału)</t>
  </si>
  <si>
    <t xml:space="preserve">Ilość </t>
  </si>
  <si>
    <t>Wymiana czujek BHH-320/520</t>
  </si>
  <si>
    <t>Wymiana czujek Aritech 30 i 40</t>
  </si>
  <si>
    <t>Wymiana ROP-a</t>
  </si>
  <si>
    <t>Koszty dojazdu w obie strony (ryczałt dla ekipy serwisowej)</t>
  </si>
  <si>
    <t>Ilość roboczogodzin prac serwisowych (dotyczy lokalizacji uszkodzeń)</t>
  </si>
  <si>
    <t>Wymiana siłownika klapy oddymiającej</t>
  </si>
  <si>
    <t>Wymiana siłownika bramy napowietrzającej</t>
  </si>
  <si>
    <t>Wymiana bezpieczników termicznych klap</t>
  </si>
  <si>
    <t>Wymiana wyłączników krańcowych</t>
  </si>
  <si>
    <t>Wymiana czujek SchracCUBUS MTD 5332</t>
  </si>
  <si>
    <t>Optyczna czujka dymu Apollo 65</t>
  </si>
  <si>
    <t xml:space="preserve">Cena jednostkowa ryczałtowa netto [PLN] </t>
  </si>
  <si>
    <t>Centrale automatycznego gaszenia  IGNIS 2500</t>
  </si>
  <si>
    <t>Przegląd centralki CSP-02T3</t>
  </si>
  <si>
    <t>Przegląd centralki  Sagita-250</t>
  </si>
  <si>
    <t>Przegląd centralki POLON 6000</t>
  </si>
  <si>
    <t>Przegląd centralki AutroSafe BS 320 wraz z systemem komputerowym monitorowania stanu elementów linii dozorowych w budynkach kotłowni i maszynowni</t>
  </si>
  <si>
    <t>Sprawdzenie wybranych 25% czujek seria 30 oraz ROP w budynku gospodarki olejowej</t>
  </si>
  <si>
    <t>Sprawdzenie wybranych 25% czujek seria 40 i 30 Aritech oraz ROP w budynku sprężarkowi , zbiornikach retencyjnych popiołu, stacja wysyłkowa popiołu SW-4</t>
  </si>
  <si>
    <t>Przegląd Systemów Sygnalizacji Pożaru (SSP) EC Gdańsk</t>
  </si>
  <si>
    <t>Przegląd stałych urządzeń gaśniczych gazem NOVEC 1230 (Ec Gdańsk)</t>
  </si>
  <si>
    <t>Przegląd centralki sterującej USC 6000</t>
  </si>
  <si>
    <t>Sprawdzenie wybranych 25% czujek DOR 4046, DUT/DOT 6046, DUO 6046, 
DPR 4046, ROP 4001 w budynku SUW</t>
  </si>
  <si>
    <t>Przegląd Systemów Sygnalizacji Pożaru (SSP) Ec Gdynia</t>
  </si>
  <si>
    <t>Wymiana czujek centralki POLON 6000</t>
  </si>
  <si>
    <t>Cały zakres EC Gdańsk i EC Gdynia</t>
  </si>
  <si>
    <t xml:space="preserve">Tabela 3 
Roczny przegląd instalacji gaszenia SAFEMATIC ARNITRO IG-100 </t>
  </si>
  <si>
    <t xml:space="preserve">Tabela 2
Roczny przegląd instalacji gaszenia proszkiem FUREX. </t>
  </si>
  <si>
    <t xml:space="preserve">Sprawdzenie przycisków sterowniczych </t>
  </si>
  <si>
    <t xml:space="preserve">Ilość elementów </t>
  </si>
  <si>
    <t>Koszt kwartalny netto [PLN]
(C x D)</t>
  </si>
  <si>
    <r>
      <t>Koszt łączny brutto</t>
    </r>
    <r>
      <rPr>
        <sz val="8"/>
        <color theme="1"/>
        <rFont val="Verdana"/>
        <family val="2"/>
        <charset val="238"/>
      </rPr>
      <t> </t>
    </r>
    <r>
      <rPr>
        <sz val="11"/>
        <color rgb="FF000000"/>
        <rFont val="Calibri"/>
        <family val="2"/>
        <charset val="238"/>
        <scheme val="minor"/>
      </rPr>
      <t xml:space="preserve"> [PLN]
(F+G)</t>
    </r>
  </si>
  <si>
    <t>Sprawdzenie układu ciśnieniowego</t>
  </si>
  <si>
    <t>Cena ryczałtowa za element netto
[PLN]</t>
  </si>
  <si>
    <t>Koszt netto [PLN]
(C x D)</t>
  </si>
  <si>
    <t>Koszt łączny w okresie umowy
(E x 2)</t>
  </si>
  <si>
    <t>Podatek VAT 23%
[PLN]</t>
  </si>
  <si>
    <t>Suma netto [PLN]
C x D</t>
  </si>
  <si>
    <t>Cena jednostkowa brutto 
[PLN]
E + F</t>
  </si>
  <si>
    <t>Koszt rusztowania przyściennego za [m 2]</t>
  </si>
  <si>
    <t>Koszt budowy rusztowania wolnostojącego za [m 3]</t>
  </si>
  <si>
    <t>Tabela 1
 Prace związane z przeglądami kwartalnymi Systemów sygnalizacji pożaru i stałych urządzeń gaśniczych wykorzystujących gaz NOVEC 1230</t>
  </si>
  <si>
    <t>Całość za przeglądy roczne EC Gdańsk i EC Gdynia</t>
  </si>
  <si>
    <t>Sprawdzenie klap odciążających MERCOR</t>
  </si>
  <si>
    <t>Ilość elementów podlegająca przeglądowi raz w roku</t>
  </si>
  <si>
    <t xml:space="preserve">Roczny przegląd centralek systemu sygnalizacji pożaru i gaszenia Ec Gdańsk, Ec Gdynia </t>
  </si>
  <si>
    <t>Koszt roczny netto [PLN]
(C x D)</t>
  </si>
  <si>
    <t>Wymiana akumulatorów 3,6Ah/12V</t>
  </si>
  <si>
    <t>Wymiana akumulatorów 18Ah/12V</t>
  </si>
  <si>
    <t>Wymiana akumulatorów 12Ah/12V</t>
  </si>
  <si>
    <t>Wymiana akumulatorów 2,3Ah/12V</t>
  </si>
  <si>
    <t>Wymiana akumulatorów 28Ah/12V</t>
  </si>
  <si>
    <t>Wymiana ROP Schrack</t>
  </si>
  <si>
    <t>Wymiana ROP  AutroSafe</t>
  </si>
  <si>
    <t>Tabela 4 
Roczny przegląd systemów oddymiania (Ec Gdańsk)</t>
  </si>
  <si>
    <t>Przegląd stałych urządzeń gaśniczych gazem NOVEC 1230 (Ec Gdynia)</t>
  </si>
  <si>
    <t>Ilość elementów</t>
  </si>
  <si>
    <t>Sprawdzenie 25% czujek liniowych DOP 40 R</t>
  </si>
  <si>
    <t>Tabela 5 
Koszty napraw w całym okresie umowy (prac serwisowych) nieujętych w przeglądach</t>
  </si>
  <si>
    <t>Koszt łączny netto w okresie umowy [PLN]
(E x 8)</t>
  </si>
  <si>
    <t>Podatek  VAT
23%
[PLN]</t>
  </si>
  <si>
    <r>
      <t>Koszt łączny brutto</t>
    </r>
    <r>
      <rPr>
        <sz val="8"/>
        <color theme="1"/>
        <rFont val="Verdana"/>
        <family val="2"/>
        <charset val="238"/>
      </rPr>
      <t> w okresie obowiązywania umowy</t>
    </r>
    <r>
      <rPr>
        <sz val="11"/>
        <color rgb="FF000000"/>
        <rFont val="Calibri"/>
        <family val="2"/>
        <charset val="238"/>
        <scheme val="minor"/>
      </rPr>
      <t xml:space="preserve"> [PLN]
(F+G)</t>
    </r>
  </si>
  <si>
    <t>L.p.</t>
  </si>
  <si>
    <t>Zakres</t>
  </si>
  <si>
    <t>Wartość netto</t>
  </si>
  <si>
    <t>[PLN]</t>
  </si>
  <si>
    <t>podatek VAT 23%</t>
  </si>
  <si>
    <t>Wartość brutto</t>
  </si>
  <si>
    <t>1.</t>
  </si>
  <si>
    <t>Usługi</t>
  </si>
  <si>
    <t>2.</t>
  </si>
  <si>
    <t>Części zamienne (nie ujęte w usługach)</t>
  </si>
  <si>
    <t>3.</t>
  </si>
  <si>
    <t>Materiały całość (części zamienne (nie ujete w usługach)</t>
  </si>
  <si>
    <t>Cena całkowita za wykonanie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</si>
</sst>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6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3" xfId="0" applyBorder="1"/>
    <xf numFmtId="0" fontId="0" fillId="0" borderId="19" xfId="0" applyBorder="1" applyAlignment="1">
      <alignment horizontal="center" vertical="center" wrapText="1"/>
    </xf>
    <xf numFmtId="43" fontId="1" fillId="0" borderId="6" xfId="1" applyFont="1" applyBorder="1" applyAlignment="1">
      <alignment horizontal="center" vertical="center" wrapText="1"/>
    </xf>
    <xf numFmtId="43" fontId="1" fillId="0" borderId="21" xfId="1" applyFont="1" applyBorder="1" applyAlignment="1">
      <alignment horizontal="center" vertical="center" wrapText="1"/>
    </xf>
    <xf numFmtId="43" fontId="1" fillId="0" borderId="8" xfId="1" applyFont="1" applyBorder="1" applyAlignment="1">
      <alignment horizontal="center" vertical="center" wrapText="1"/>
    </xf>
    <xf numFmtId="43" fontId="1" fillId="0" borderId="21" xfId="1" applyFont="1" applyBorder="1" applyAlignment="1">
      <alignment horizontal="right" vertical="center" wrapText="1"/>
    </xf>
    <xf numFmtId="43" fontId="1" fillId="0" borderId="8" xfId="1" applyFont="1" applyBorder="1" applyAlignment="1">
      <alignment horizontal="right" vertical="center" wrapText="1"/>
    </xf>
    <xf numFmtId="43" fontId="0" fillId="0" borderId="0" xfId="1" applyFont="1"/>
    <xf numFmtId="43" fontId="0" fillId="0" borderId="6" xfId="1" applyFont="1" applyBorder="1" applyAlignment="1">
      <alignment horizontal="center" vertical="center" wrapText="1"/>
    </xf>
    <xf numFmtId="43" fontId="0" fillId="0" borderId="21" xfId="1" applyFont="1" applyBorder="1" applyAlignment="1">
      <alignment vertical="center" wrapText="1"/>
    </xf>
    <xf numFmtId="43" fontId="1" fillId="0" borderId="6" xfId="1" applyFont="1" applyBorder="1" applyAlignment="1">
      <alignment vertical="center" wrapText="1"/>
    </xf>
    <xf numFmtId="43" fontId="1" fillId="0" borderId="2" xfId="1" applyFont="1" applyBorder="1" applyAlignment="1">
      <alignment horizontal="center" vertical="center" wrapText="1"/>
    </xf>
    <xf numFmtId="43" fontId="1" fillId="0" borderId="4" xfId="1" applyFont="1" applyBorder="1" applyAlignment="1">
      <alignment horizontal="center" vertical="center" wrapText="1"/>
    </xf>
    <xf numFmtId="43" fontId="1" fillId="0" borderId="20" xfId="1" applyFont="1" applyBorder="1" applyAlignment="1">
      <alignment vertical="center" wrapText="1"/>
    </xf>
    <xf numFmtId="43" fontId="1" fillId="0" borderId="6" xfId="1" applyFont="1" applyBorder="1" applyAlignment="1">
      <alignment horizontal="right" vertical="center" wrapText="1"/>
    </xf>
    <xf numFmtId="43" fontId="1" fillId="0" borderId="20" xfId="1" applyFont="1" applyBorder="1" applyAlignment="1">
      <alignment horizontal="center" vertical="center" wrapText="1"/>
    </xf>
    <xf numFmtId="43" fontId="1" fillId="0" borderId="5" xfId="1" applyFont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vertical="center" wrapText="1"/>
    </xf>
    <xf numFmtId="43" fontId="0" fillId="0" borderId="21" xfId="1" applyFont="1" applyBorder="1"/>
    <xf numFmtId="43" fontId="0" fillId="0" borderId="3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3" fontId="1" fillId="0" borderId="8" xfId="1" applyFont="1" applyBorder="1" applyAlignment="1">
      <alignment horizontal="center" vertical="center" wrapText="1"/>
    </xf>
    <xf numFmtId="43" fontId="1" fillId="0" borderId="10" xfId="1" applyFont="1" applyBorder="1" applyAlignment="1">
      <alignment horizontal="center" vertical="center" wrapText="1"/>
    </xf>
    <xf numFmtId="43" fontId="1" fillId="0" borderId="10" xfId="1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0" fillId="0" borderId="1" xfId="1" applyFont="1" applyBorder="1" applyAlignment="1">
      <alignment vertical="center" wrapText="1"/>
    </xf>
    <xf numFmtId="43" fontId="0" fillId="0" borderId="10" xfId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3" fontId="1" fillId="0" borderId="8" xfId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43" fontId="1" fillId="0" borderId="10" xfId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43" fontId="1" fillId="0" borderId="21" xfId="1" applyFont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0" fillId="0" borderId="21" xfId="1" applyNumberFormat="1" applyFont="1" applyBorder="1" applyAlignment="1">
      <alignment horizontal="center" vertical="center" wrapText="1"/>
    </xf>
    <xf numFmtId="43" fontId="0" fillId="0" borderId="7" xfId="1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43" fontId="0" fillId="0" borderId="21" xfId="1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21" xfId="0" applyNumberFormat="1" applyBorder="1"/>
    <xf numFmtId="164" fontId="0" fillId="0" borderId="21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3" fontId="1" fillId="0" borderId="10" xfId="1" applyFont="1" applyBorder="1" applyAlignment="1">
      <alignment vertical="center" wrapText="1"/>
    </xf>
    <xf numFmtId="43" fontId="1" fillId="0" borderId="10" xfId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43" fontId="0" fillId="0" borderId="21" xfId="0" applyNumberFormat="1" applyBorder="1"/>
    <xf numFmtId="43" fontId="1" fillId="0" borderId="7" xfId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3" fontId="1" fillId="0" borderId="0" xfId="1" applyFont="1" applyBorder="1" applyAlignment="1">
      <alignment horizontal="center" vertical="center" wrapText="1"/>
    </xf>
    <xf numFmtId="43" fontId="1" fillId="0" borderId="21" xfId="1" quotePrefix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165" fontId="10" fillId="0" borderId="6" xfId="0" applyNumberFormat="1" applyFont="1" applyBorder="1" applyAlignment="1">
      <alignment horizontal="right" vertical="center"/>
    </xf>
    <xf numFmtId="0" fontId="11" fillId="2" borderId="8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/>
    </xf>
    <xf numFmtId="165" fontId="1" fillId="2" borderId="6" xfId="0" applyNumberFormat="1" applyFont="1" applyFill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showGridLines="0" tabSelected="1" topLeftCell="A102" zoomScale="80" zoomScaleNormal="80" zoomScaleSheetLayoutView="82" workbookViewId="0">
      <selection activeCell="C121" sqref="C121:E121"/>
    </sheetView>
  </sheetViews>
  <sheetFormatPr defaultRowHeight="15" x14ac:dyDescent="0.25"/>
  <cols>
    <col min="2" max="2" width="38.140625" customWidth="1"/>
    <col min="3" max="3" width="15.85546875" customWidth="1"/>
    <col min="4" max="4" width="22" style="20" customWidth="1"/>
    <col min="5" max="6" width="20.42578125" style="20" customWidth="1"/>
    <col min="7" max="7" width="13.85546875" style="20" customWidth="1"/>
    <col min="8" max="8" width="20.7109375" style="20" customWidth="1"/>
    <col min="9" max="9" width="19.140625" customWidth="1"/>
    <col min="10" max="10" width="24.140625" customWidth="1"/>
  </cols>
  <sheetData>
    <row r="1" spans="1:9" ht="15.75" thickBot="1" x14ac:dyDescent="0.3"/>
    <row r="2" spans="1:9" ht="73.5" customHeight="1" thickBot="1" x14ac:dyDescent="0.3">
      <c r="A2" s="95" t="s">
        <v>83</v>
      </c>
      <c r="B2" s="96"/>
      <c r="C2" s="96"/>
      <c r="D2" s="96"/>
      <c r="E2" s="96"/>
      <c r="F2" s="96"/>
      <c r="G2" s="96"/>
      <c r="H2" s="97"/>
    </row>
    <row r="3" spans="1:9" ht="87.75" customHeight="1" thickBot="1" x14ac:dyDescent="0.3">
      <c r="A3" s="40" t="s">
        <v>15</v>
      </c>
      <c r="B3" s="41" t="s">
        <v>8</v>
      </c>
      <c r="C3" s="57" t="s">
        <v>16</v>
      </c>
      <c r="D3" s="39" t="s">
        <v>17</v>
      </c>
      <c r="E3" s="38" t="s">
        <v>72</v>
      </c>
      <c r="F3" s="38" t="s">
        <v>101</v>
      </c>
      <c r="G3" s="24" t="s">
        <v>102</v>
      </c>
      <c r="H3" s="24" t="s">
        <v>103</v>
      </c>
      <c r="I3" s="42"/>
    </row>
    <row r="4" spans="1:9" ht="34.5" customHeight="1" thickBot="1" x14ac:dyDescent="0.3">
      <c r="A4" s="105" t="s">
        <v>62</v>
      </c>
      <c r="B4" s="106"/>
      <c r="C4" s="106"/>
      <c r="D4" s="106"/>
      <c r="E4" s="106"/>
      <c r="F4" s="106"/>
      <c r="G4" s="106"/>
      <c r="H4" s="107"/>
      <c r="I4" s="1"/>
    </row>
    <row r="5" spans="1:9" ht="22.5" customHeight="1" thickBot="1" x14ac:dyDescent="0.3">
      <c r="A5" s="6" t="s">
        <v>0</v>
      </c>
      <c r="B5" s="8" t="s">
        <v>1</v>
      </c>
      <c r="C5" s="12" t="s">
        <v>2</v>
      </c>
      <c r="D5" s="15" t="s">
        <v>3</v>
      </c>
      <c r="E5" s="15" t="s">
        <v>4</v>
      </c>
      <c r="F5" s="15" t="s">
        <v>5</v>
      </c>
      <c r="G5" s="15" t="s">
        <v>6</v>
      </c>
      <c r="H5" s="15" t="s">
        <v>7</v>
      </c>
      <c r="I5" s="1"/>
    </row>
    <row r="6" spans="1:9" ht="40.5" customHeight="1" thickBot="1" x14ac:dyDescent="0.3">
      <c r="A6" s="6">
        <v>1</v>
      </c>
      <c r="B6" s="7" t="s">
        <v>18</v>
      </c>
      <c r="C6" s="8">
        <v>13</v>
      </c>
      <c r="D6" s="16"/>
      <c r="E6" s="23">
        <f>C6*D6</f>
        <v>0</v>
      </c>
      <c r="F6" s="23">
        <f>E6*8</f>
        <v>0</v>
      </c>
      <c r="G6" s="23">
        <f>F6*0.23</f>
        <v>0</v>
      </c>
      <c r="H6" s="23">
        <f>G6+F6</f>
        <v>0</v>
      </c>
      <c r="I6" s="1"/>
    </row>
    <row r="7" spans="1:9" ht="33.75" customHeight="1" thickBot="1" x14ac:dyDescent="0.3">
      <c r="A7" s="6">
        <v>2</v>
      </c>
      <c r="B7" s="9" t="s">
        <v>19</v>
      </c>
      <c r="C7" s="11">
        <v>13</v>
      </c>
      <c r="D7" s="17"/>
      <c r="E7" s="23">
        <f t="shared" ref="E7:E10" si="0">C7*D7</f>
        <v>0</v>
      </c>
      <c r="F7" s="23">
        <f t="shared" ref="F7:F10" si="1">E7*8</f>
        <v>0</v>
      </c>
      <c r="G7" s="23">
        <f t="shared" ref="G7:G10" si="2">F7*0.23</f>
        <v>0</v>
      </c>
      <c r="H7" s="23">
        <f t="shared" ref="H7:H10" si="3">G7+F7</f>
        <v>0</v>
      </c>
      <c r="I7" s="1"/>
    </row>
    <row r="8" spans="1:9" ht="25.5" customHeight="1" thickBot="1" x14ac:dyDescent="0.3">
      <c r="A8" s="6">
        <v>3</v>
      </c>
      <c r="B8" s="9" t="s">
        <v>20</v>
      </c>
      <c r="C8" s="11">
        <v>12</v>
      </c>
      <c r="D8" s="17"/>
      <c r="E8" s="23">
        <f t="shared" si="0"/>
        <v>0</v>
      </c>
      <c r="F8" s="23">
        <f t="shared" si="1"/>
        <v>0</v>
      </c>
      <c r="G8" s="23">
        <f t="shared" si="2"/>
        <v>0</v>
      </c>
      <c r="H8" s="23">
        <f t="shared" si="3"/>
        <v>0</v>
      </c>
      <c r="I8" s="1"/>
    </row>
    <row r="9" spans="1:9" ht="30" customHeight="1" thickBot="1" x14ac:dyDescent="0.3">
      <c r="A9" s="6">
        <v>4</v>
      </c>
      <c r="B9" s="9" t="s">
        <v>21</v>
      </c>
      <c r="C9" s="11">
        <v>38</v>
      </c>
      <c r="D9" s="17"/>
      <c r="E9" s="23">
        <f t="shared" si="0"/>
        <v>0</v>
      </c>
      <c r="F9" s="23">
        <f t="shared" si="1"/>
        <v>0</v>
      </c>
      <c r="G9" s="23">
        <f t="shared" si="2"/>
        <v>0</v>
      </c>
      <c r="H9" s="23">
        <f t="shared" si="3"/>
        <v>0</v>
      </c>
      <c r="I9" s="1"/>
    </row>
    <row r="10" spans="1:9" ht="31.5" customHeight="1" thickBot="1" x14ac:dyDescent="0.3">
      <c r="A10" s="6">
        <v>5</v>
      </c>
      <c r="B10" s="9" t="s">
        <v>22</v>
      </c>
      <c r="C10" s="11">
        <v>16</v>
      </c>
      <c r="D10" s="17"/>
      <c r="E10" s="23">
        <f t="shared" si="0"/>
        <v>0</v>
      </c>
      <c r="F10" s="23">
        <f t="shared" si="1"/>
        <v>0</v>
      </c>
      <c r="G10" s="23">
        <f t="shared" si="2"/>
        <v>0</v>
      </c>
      <c r="H10" s="23">
        <f t="shared" si="3"/>
        <v>0</v>
      </c>
      <c r="I10" s="1"/>
    </row>
    <row r="11" spans="1:9" ht="22.5" customHeight="1" thickBot="1" x14ac:dyDescent="0.3">
      <c r="A11" s="92" t="s">
        <v>27</v>
      </c>
      <c r="B11" s="93"/>
      <c r="C11" s="93"/>
      <c r="D11" s="94"/>
      <c r="E11" s="26">
        <f>SUM(E6:E10)</f>
        <v>0</v>
      </c>
      <c r="F11" s="26">
        <f>SUM(F6:F10)</f>
        <v>0</v>
      </c>
      <c r="G11" s="23">
        <f>SUM(G6:G10)</f>
        <v>0</v>
      </c>
      <c r="H11" s="23">
        <f>SUM(H6:H10)</f>
        <v>0</v>
      </c>
      <c r="I11" s="1"/>
    </row>
    <row r="12" spans="1:9" ht="38.25" customHeight="1" thickBot="1" x14ac:dyDescent="0.3">
      <c r="A12" s="92"/>
      <c r="B12" s="93"/>
      <c r="C12" s="93"/>
      <c r="D12" s="93"/>
      <c r="E12" s="93"/>
      <c r="F12" s="93"/>
      <c r="G12" s="93"/>
      <c r="H12" s="108"/>
      <c r="I12" s="1"/>
    </row>
    <row r="13" spans="1:9" ht="38.25" customHeight="1" thickBot="1" x14ac:dyDescent="0.3">
      <c r="A13" s="112" t="s">
        <v>61</v>
      </c>
      <c r="B13" s="113"/>
      <c r="C13" s="113"/>
      <c r="D13" s="113"/>
      <c r="E13" s="113"/>
      <c r="F13" s="113"/>
      <c r="G13" s="113"/>
      <c r="H13" s="114"/>
      <c r="I13" s="1"/>
    </row>
    <row r="14" spans="1:9" ht="60" customHeight="1" thickBot="1" x14ac:dyDescent="0.3">
      <c r="A14" s="6">
        <v>1</v>
      </c>
      <c r="B14" s="9" t="s">
        <v>64</v>
      </c>
      <c r="C14" s="11">
        <v>50</v>
      </c>
      <c r="D14" s="19"/>
      <c r="E14" s="23">
        <f t="shared" ref="E14:E18" si="4">C14*D14</f>
        <v>0</v>
      </c>
      <c r="F14" s="23">
        <f t="shared" ref="F14:F18" si="5">E14*8</f>
        <v>0</v>
      </c>
      <c r="G14" s="23">
        <f>F14*0.23</f>
        <v>0</v>
      </c>
      <c r="H14" s="23">
        <f>F14+G14</f>
        <v>0</v>
      </c>
      <c r="I14" s="1"/>
    </row>
    <row r="15" spans="1:9" ht="47.25" customHeight="1" thickBot="1" x14ac:dyDescent="0.3">
      <c r="A15" s="6">
        <v>2</v>
      </c>
      <c r="B15" s="9" t="s">
        <v>59</v>
      </c>
      <c r="C15" s="11">
        <v>5</v>
      </c>
      <c r="D15" s="19"/>
      <c r="E15" s="23">
        <f t="shared" si="4"/>
        <v>0</v>
      </c>
      <c r="F15" s="23">
        <f t="shared" si="5"/>
        <v>0</v>
      </c>
      <c r="G15" s="23">
        <f t="shared" ref="G15:G18" si="6">F15*0.23</f>
        <v>0</v>
      </c>
      <c r="H15" s="23">
        <f t="shared" ref="H15:H18" si="7">F15+G15</f>
        <v>0</v>
      </c>
      <c r="I15" s="1"/>
    </row>
    <row r="16" spans="1:9" ht="88.5" customHeight="1" thickBot="1" x14ac:dyDescent="0.3">
      <c r="A16" s="6">
        <v>3</v>
      </c>
      <c r="B16" s="9" t="s">
        <v>60</v>
      </c>
      <c r="C16" s="11">
        <v>45</v>
      </c>
      <c r="D16" s="19"/>
      <c r="E16" s="23">
        <f t="shared" si="4"/>
        <v>0</v>
      </c>
      <c r="F16" s="23">
        <f t="shared" si="5"/>
        <v>0</v>
      </c>
      <c r="G16" s="23">
        <f t="shared" si="6"/>
        <v>0</v>
      </c>
      <c r="H16" s="23">
        <f t="shared" si="7"/>
        <v>0</v>
      </c>
      <c r="I16" s="1"/>
    </row>
    <row r="17" spans="1:9" ht="31.5" customHeight="1" thickBot="1" x14ac:dyDescent="0.3">
      <c r="A17" s="6">
        <v>4</v>
      </c>
      <c r="B17" s="9" t="s">
        <v>99</v>
      </c>
      <c r="C17" s="11">
        <v>3</v>
      </c>
      <c r="D17" s="19"/>
      <c r="E17" s="23">
        <f t="shared" si="4"/>
        <v>0</v>
      </c>
      <c r="F17" s="23">
        <f t="shared" si="5"/>
        <v>0</v>
      </c>
      <c r="G17" s="23">
        <f t="shared" si="6"/>
        <v>0</v>
      </c>
      <c r="H17" s="23">
        <f t="shared" si="7"/>
        <v>0</v>
      </c>
      <c r="I17" s="1"/>
    </row>
    <row r="18" spans="1:9" ht="52.5" customHeight="1" thickBot="1" x14ac:dyDescent="0.3">
      <c r="A18" s="6">
        <v>5</v>
      </c>
      <c r="B18" s="9" t="s">
        <v>28</v>
      </c>
      <c r="C18" s="14">
        <v>234</v>
      </c>
      <c r="D18" s="19"/>
      <c r="E18" s="23">
        <f t="shared" si="4"/>
        <v>0</v>
      </c>
      <c r="F18" s="23">
        <f t="shared" si="5"/>
        <v>0</v>
      </c>
      <c r="G18" s="23">
        <f t="shared" si="6"/>
        <v>0</v>
      </c>
      <c r="H18" s="23">
        <f t="shared" si="7"/>
        <v>0</v>
      </c>
      <c r="I18" s="1"/>
    </row>
    <row r="19" spans="1:9" ht="24.75" customHeight="1" thickBot="1" x14ac:dyDescent="0.3">
      <c r="A19" s="92" t="s">
        <v>27</v>
      </c>
      <c r="B19" s="93"/>
      <c r="C19" s="93"/>
      <c r="D19" s="94"/>
      <c r="E19" s="28">
        <f>SUM(E14:E18)</f>
        <v>0</v>
      </c>
      <c r="F19" s="28">
        <f>SUM(F14:F18)</f>
        <v>0</v>
      </c>
      <c r="G19" s="15">
        <f>SUM(G14:G18)</f>
        <v>0</v>
      </c>
      <c r="H19" s="15">
        <f>SUM(H14:H18)</f>
        <v>0</v>
      </c>
      <c r="I19" s="1"/>
    </row>
    <row r="20" spans="1:9" ht="24.75" customHeight="1" thickBot="1" x14ac:dyDescent="0.3">
      <c r="A20" s="92" t="s">
        <v>29</v>
      </c>
      <c r="B20" s="93"/>
      <c r="C20" s="93"/>
      <c r="D20" s="108"/>
      <c r="E20" s="16">
        <f>E19+E11</f>
        <v>0</v>
      </c>
      <c r="F20" s="16">
        <f>F19+F11</f>
        <v>0</v>
      </c>
      <c r="G20" s="16">
        <f>G19+G11</f>
        <v>0</v>
      </c>
      <c r="H20" s="16">
        <f>H19+H11</f>
        <v>0</v>
      </c>
      <c r="I20" s="31"/>
    </row>
    <row r="21" spans="1:9" ht="39.75" customHeight="1" thickBot="1" x14ac:dyDescent="0.3">
      <c r="A21" s="109" t="s">
        <v>97</v>
      </c>
      <c r="B21" s="110"/>
      <c r="C21" s="110"/>
      <c r="D21" s="110"/>
      <c r="E21" s="110"/>
      <c r="F21" s="110"/>
      <c r="G21" s="110"/>
      <c r="H21" s="111"/>
      <c r="I21" s="1"/>
    </row>
    <row r="22" spans="1:9" ht="37.5" customHeight="1" thickBot="1" x14ac:dyDescent="0.3">
      <c r="A22" s="10">
        <v>1</v>
      </c>
      <c r="B22" s="7" t="s">
        <v>18</v>
      </c>
      <c r="C22" s="68">
        <v>13</v>
      </c>
      <c r="D22" s="18"/>
      <c r="E22" s="27">
        <f t="shared" ref="E22:E27" si="8">C22*D22</f>
        <v>0</v>
      </c>
      <c r="F22" s="27">
        <f>E22*8</f>
        <v>0</v>
      </c>
      <c r="G22" s="27">
        <f>F22*0.23</f>
        <v>0</v>
      </c>
      <c r="H22" s="23">
        <f>F22+G22</f>
        <v>0</v>
      </c>
      <c r="I22" s="1"/>
    </row>
    <row r="23" spans="1:9" ht="39.75" customHeight="1" thickBot="1" x14ac:dyDescent="0.3">
      <c r="A23" s="10">
        <v>2</v>
      </c>
      <c r="B23" s="7" t="s">
        <v>19</v>
      </c>
      <c r="C23" s="68">
        <v>13</v>
      </c>
      <c r="D23" s="19"/>
      <c r="E23" s="27">
        <f t="shared" si="8"/>
        <v>0</v>
      </c>
      <c r="F23" s="27">
        <f t="shared" ref="F23:F27" si="9">E23*8</f>
        <v>0</v>
      </c>
      <c r="G23" s="27">
        <f t="shared" ref="G23:G27" si="10">F23*0.23</f>
        <v>0</v>
      </c>
      <c r="H23" s="23">
        <f t="shared" ref="H23:H27" si="11">F23+G23</f>
        <v>0</v>
      </c>
      <c r="I23" s="1"/>
    </row>
    <row r="24" spans="1:9" ht="31.5" customHeight="1" thickBot="1" x14ac:dyDescent="0.3">
      <c r="A24" s="10">
        <v>3</v>
      </c>
      <c r="B24" s="7" t="s">
        <v>20</v>
      </c>
      <c r="C24" s="68">
        <v>12</v>
      </c>
      <c r="D24" s="19"/>
      <c r="E24" s="27">
        <f t="shared" si="8"/>
        <v>0</v>
      </c>
      <c r="F24" s="27">
        <f t="shared" si="9"/>
        <v>0</v>
      </c>
      <c r="G24" s="27">
        <f t="shared" si="10"/>
        <v>0</v>
      </c>
      <c r="H24" s="23">
        <f t="shared" si="11"/>
        <v>0</v>
      </c>
      <c r="I24" s="1"/>
    </row>
    <row r="25" spans="1:9" ht="32.25" customHeight="1" thickBot="1" x14ac:dyDescent="0.3">
      <c r="A25" s="10">
        <v>4</v>
      </c>
      <c r="B25" s="7" t="s">
        <v>21</v>
      </c>
      <c r="C25" s="68">
        <v>35</v>
      </c>
      <c r="D25" s="19"/>
      <c r="E25" s="27">
        <f t="shared" si="8"/>
        <v>0</v>
      </c>
      <c r="F25" s="27">
        <f t="shared" si="9"/>
        <v>0</v>
      </c>
      <c r="G25" s="27">
        <f t="shared" si="10"/>
        <v>0</v>
      </c>
      <c r="H25" s="23">
        <f t="shared" si="11"/>
        <v>0</v>
      </c>
      <c r="I25" s="1"/>
    </row>
    <row r="26" spans="1:9" ht="52.5" customHeight="1" thickBot="1" x14ac:dyDescent="0.3">
      <c r="A26" s="10">
        <v>5</v>
      </c>
      <c r="B26" s="7" t="s">
        <v>30</v>
      </c>
      <c r="C26" s="68">
        <v>6</v>
      </c>
      <c r="D26" s="19"/>
      <c r="E26" s="27">
        <f t="shared" si="8"/>
        <v>0</v>
      </c>
      <c r="F26" s="27">
        <f t="shared" si="9"/>
        <v>0</v>
      </c>
      <c r="G26" s="27">
        <f t="shared" si="10"/>
        <v>0</v>
      </c>
      <c r="H26" s="23">
        <f t="shared" si="11"/>
        <v>0</v>
      </c>
      <c r="I26" s="1"/>
    </row>
    <row r="27" spans="1:9" ht="39" customHeight="1" thickBot="1" x14ac:dyDescent="0.3">
      <c r="A27" s="10">
        <v>6</v>
      </c>
      <c r="B27" s="7" t="s">
        <v>31</v>
      </c>
      <c r="C27" s="68">
        <v>14</v>
      </c>
      <c r="D27" s="19"/>
      <c r="E27" s="27">
        <f t="shared" si="8"/>
        <v>0</v>
      </c>
      <c r="F27" s="27">
        <f t="shared" si="9"/>
        <v>0</v>
      </c>
      <c r="G27" s="27">
        <f t="shared" si="10"/>
        <v>0</v>
      </c>
      <c r="H27" s="23">
        <f t="shared" si="11"/>
        <v>0</v>
      </c>
      <c r="I27" s="1"/>
    </row>
    <row r="28" spans="1:9" ht="30" customHeight="1" thickBot="1" x14ac:dyDescent="0.3">
      <c r="A28" s="92" t="s">
        <v>27</v>
      </c>
      <c r="B28" s="93"/>
      <c r="C28" s="93"/>
      <c r="D28" s="94"/>
      <c r="E28" s="28">
        <f>SUM(E22:E27)</f>
        <v>0</v>
      </c>
      <c r="F28" s="28">
        <f>SUM(F22:F27)</f>
        <v>0</v>
      </c>
      <c r="G28" s="15">
        <f>SUM(G22:G27)</f>
        <v>0</v>
      </c>
      <c r="H28" s="15">
        <f>SUM(H22:H27)</f>
        <v>0</v>
      </c>
    </row>
    <row r="29" spans="1:9" ht="40.5" customHeight="1" thickBot="1" x14ac:dyDescent="0.3">
      <c r="A29" s="109" t="s">
        <v>65</v>
      </c>
      <c r="B29" s="110"/>
      <c r="C29" s="110"/>
      <c r="D29" s="110"/>
      <c r="E29" s="110"/>
      <c r="F29" s="110"/>
      <c r="G29" s="110"/>
      <c r="H29" s="111"/>
    </row>
    <row r="30" spans="1:9" ht="53.25" customHeight="1" thickBot="1" x14ac:dyDescent="0.3">
      <c r="A30" s="10">
        <v>1</v>
      </c>
      <c r="B30" s="7" t="s">
        <v>34</v>
      </c>
      <c r="C30" s="79">
        <v>158</v>
      </c>
      <c r="D30" s="17"/>
      <c r="E30" s="27">
        <f>C30*D30</f>
        <v>0</v>
      </c>
      <c r="F30" s="27">
        <f t="shared" ref="F30:F31" si="12">E30*8</f>
        <v>0</v>
      </c>
      <c r="G30" s="27">
        <f t="shared" ref="G30:G31" si="13">F30*0.23</f>
        <v>0</v>
      </c>
      <c r="H30" s="27">
        <f>(F30+G30)</f>
        <v>0</v>
      </c>
    </row>
    <row r="31" spans="1:9" ht="36.75" customHeight="1" thickBot="1" x14ac:dyDescent="0.3">
      <c r="A31" s="10">
        <v>2</v>
      </c>
      <c r="B31" s="80" t="s">
        <v>99</v>
      </c>
      <c r="C31" s="68">
        <v>3</v>
      </c>
      <c r="D31" s="17"/>
      <c r="E31" s="27">
        <f>C31*D31</f>
        <v>0</v>
      </c>
      <c r="F31" s="27">
        <f t="shared" si="12"/>
        <v>0</v>
      </c>
      <c r="G31" s="27">
        <f t="shared" si="13"/>
        <v>0</v>
      </c>
      <c r="H31" s="27">
        <f>(F31+G31)</f>
        <v>0</v>
      </c>
    </row>
    <row r="32" spans="1:9" ht="24" customHeight="1" thickBot="1" x14ac:dyDescent="0.3">
      <c r="A32" s="92" t="s">
        <v>27</v>
      </c>
      <c r="B32" s="93"/>
      <c r="C32" s="93"/>
      <c r="D32" s="94"/>
      <c r="E32" s="28">
        <f>SUM(E30:E31)</f>
        <v>0</v>
      </c>
      <c r="F32" s="27">
        <f>SUM(F30:F31)</f>
        <v>0</v>
      </c>
      <c r="G32" s="16">
        <f>SUM(G30:G31)</f>
        <v>0</v>
      </c>
      <c r="H32" s="15">
        <f>SUM(H30:H31)</f>
        <v>0</v>
      </c>
    </row>
    <row r="33" spans="1:9" ht="24.75" customHeight="1" thickBot="1" x14ac:dyDescent="0.3">
      <c r="A33" s="92" t="s">
        <v>36</v>
      </c>
      <c r="B33" s="93"/>
      <c r="C33" s="93"/>
      <c r="D33" s="94"/>
      <c r="E33" s="28">
        <f>E32+E28</f>
        <v>0</v>
      </c>
      <c r="F33" s="27">
        <f>F32+F28</f>
        <v>0</v>
      </c>
      <c r="G33" s="15">
        <f>G32+G28</f>
        <v>0</v>
      </c>
      <c r="H33" s="15">
        <f>H32+H28</f>
        <v>0</v>
      </c>
    </row>
    <row r="34" spans="1:9" ht="22.5" customHeight="1" thickBot="1" x14ac:dyDescent="0.3">
      <c r="A34" s="92" t="s">
        <v>37</v>
      </c>
      <c r="B34" s="93"/>
      <c r="C34" s="93"/>
      <c r="D34" s="94"/>
      <c r="E34" s="29">
        <f>E33+E20</f>
        <v>0</v>
      </c>
      <c r="F34" s="16">
        <f>F33+F20</f>
        <v>0</v>
      </c>
      <c r="G34" s="16">
        <f>G33+G20</f>
        <v>0</v>
      </c>
      <c r="H34" s="15">
        <f>H33+H20</f>
        <v>0</v>
      </c>
      <c r="I34" s="30"/>
    </row>
    <row r="35" spans="1:9" ht="41.25" customHeight="1" thickBot="1" x14ac:dyDescent="0.3">
      <c r="A35" s="69"/>
      <c r="B35" s="69"/>
      <c r="C35" s="69"/>
      <c r="D35" s="69"/>
      <c r="E35" s="77"/>
      <c r="F35" s="77"/>
      <c r="G35" s="77"/>
      <c r="H35" s="77"/>
      <c r="I35" s="30"/>
    </row>
    <row r="36" spans="1:9" ht="31.5" customHeight="1" thickBot="1" x14ac:dyDescent="0.3">
      <c r="A36" s="109" t="s">
        <v>87</v>
      </c>
      <c r="B36" s="101"/>
      <c r="C36" s="101"/>
      <c r="D36" s="101"/>
      <c r="E36" s="101"/>
      <c r="F36" s="101"/>
      <c r="G36" s="101"/>
      <c r="H36" s="102"/>
      <c r="I36" s="30"/>
    </row>
    <row r="37" spans="1:9" ht="83.25" customHeight="1" thickBot="1" x14ac:dyDescent="0.3">
      <c r="A37" s="72" t="s">
        <v>15</v>
      </c>
      <c r="B37" s="41" t="s">
        <v>8</v>
      </c>
      <c r="C37" s="57" t="s">
        <v>86</v>
      </c>
      <c r="D37" s="70" t="s">
        <v>17</v>
      </c>
      <c r="E37" s="71" t="s">
        <v>88</v>
      </c>
      <c r="F37" s="71" t="s">
        <v>77</v>
      </c>
      <c r="G37" s="24" t="s">
        <v>102</v>
      </c>
      <c r="H37" s="24" t="s">
        <v>73</v>
      </c>
      <c r="I37" s="30"/>
    </row>
    <row r="38" spans="1:9" ht="22.5" customHeight="1" thickBot="1" x14ac:dyDescent="0.3">
      <c r="A38" s="12" t="s">
        <v>0</v>
      </c>
      <c r="B38" s="12" t="s">
        <v>1</v>
      </c>
      <c r="C38" s="12" t="s">
        <v>2</v>
      </c>
      <c r="D38" s="12" t="s">
        <v>3</v>
      </c>
      <c r="E38" s="78" t="s">
        <v>4</v>
      </c>
      <c r="F38" s="16" t="s">
        <v>5</v>
      </c>
      <c r="G38" s="16" t="s">
        <v>6</v>
      </c>
      <c r="H38" s="16" t="s">
        <v>7</v>
      </c>
      <c r="I38" s="30"/>
    </row>
    <row r="39" spans="1:9" ht="33" customHeight="1" thickBot="1" x14ac:dyDescent="0.3">
      <c r="A39" s="12">
        <v>1</v>
      </c>
      <c r="B39" s="7" t="s">
        <v>23</v>
      </c>
      <c r="C39" s="12">
        <v>2</v>
      </c>
      <c r="D39" s="12"/>
      <c r="E39" s="78">
        <f>C39*D39</f>
        <v>0</v>
      </c>
      <c r="F39" s="16">
        <f>E39*2</f>
        <v>0</v>
      </c>
      <c r="G39" s="27">
        <f t="shared" ref="G39:G49" si="14">F39*0.23</f>
        <v>0</v>
      </c>
      <c r="H39" s="16">
        <f>F39+G39</f>
        <v>0</v>
      </c>
      <c r="I39" s="30"/>
    </row>
    <row r="40" spans="1:9" ht="30.75" customHeight="1" thickBot="1" x14ac:dyDescent="0.3">
      <c r="A40" s="12">
        <v>2</v>
      </c>
      <c r="B40" s="7" t="s">
        <v>24</v>
      </c>
      <c r="C40" s="12">
        <v>2</v>
      </c>
      <c r="D40" s="12"/>
      <c r="E40" s="78">
        <f t="shared" ref="E40:E49" si="15">C40*D40</f>
        <v>0</v>
      </c>
      <c r="F40" s="16">
        <f t="shared" ref="F40:F49" si="16">E40*2</f>
        <v>0</v>
      </c>
      <c r="G40" s="27">
        <f t="shared" si="14"/>
        <v>0</v>
      </c>
      <c r="H40" s="16">
        <f t="shared" ref="H40:H49" si="17">F40+G40</f>
        <v>0</v>
      </c>
      <c r="I40" s="30"/>
    </row>
    <row r="41" spans="1:9" ht="34.5" customHeight="1" thickBot="1" x14ac:dyDescent="0.3">
      <c r="A41" s="12">
        <v>3</v>
      </c>
      <c r="B41" s="7" t="s">
        <v>25</v>
      </c>
      <c r="C41" s="12">
        <v>4</v>
      </c>
      <c r="D41" s="12"/>
      <c r="E41" s="78">
        <f t="shared" si="15"/>
        <v>0</v>
      </c>
      <c r="F41" s="16">
        <f t="shared" si="16"/>
        <v>0</v>
      </c>
      <c r="G41" s="27">
        <f t="shared" si="14"/>
        <v>0</v>
      </c>
      <c r="H41" s="16">
        <f t="shared" si="17"/>
        <v>0</v>
      </c>
      <c r="I41" s="30"/>
    </row>
    <row r="42" spans="1:9" ht="44.25" customHeight="1" thickBot="1" x14ac:dyDescent="0.3">
      <c r="A42" s="12">
        <v>4</v>
      </c>
      <c r="B42" s="7" t="s">
        <v>26</v>
      </c>
      <c r="C42" s="12">
        <v>6</v>
      </c>
      <c r="D42" s="12"/>
      <c r="E42" s="78">
        <f t="shared" si="15"/>
        <v>0</v>
      </c>
      <c r="F42" s="16">
        <f t="shared" si="16"/>
        <v>0</v>
      </c>
      <c r="G42" s="27">
        <f t="shared" si="14"/>
        <v>0</v>
      </c>
      <c r="H42" s="16">
        <f t="shared" si="17"/>
        <v>0</v>
      </c>
      <c r="I42" s="30"/>
    </row>
    <row r="43" spans="1:9" ht="39.75" customHeight="1" thickBot="1" x14ac:dyDescent="0.3">
      <c r="A43" s="12">
        <v>5</v>
      </c>
      <c r="B43" s="9" t="s">
        <v>55</v>
      </c>
      <c r="C43" s="12">
        <v>1</v>
      </c>
      <c r="D43" s="12"/>
      <c r="E43" s="78">
        <f t="shared" si="15"/>
        <v>0</v>
      </c>
      <c r="F43" s="16">
        <f t="shared" si="16"/>
        <v>0</v>
      </c>
      <c r="G43" s="27">
        <f t="shared" si="14"/>
        <v>0</v>
      </c>
      <c r="H43" s="16">
        <f t="shared" si="17"/>
        <v>0</v>
      </c>
      <c r="I43" s="30"/>
    </row>
    <row r="44" spans="1:9" ht="36" customHeight="1" thickBot="1" x14ac:dyDescent="0.3">
      <c r="A44" s="12">
        <v>6</v>
      </c>
      <c r="B44" s="9" t="s">
        <v>56</v>
      </c>
      <c r="C44" s="12">
        <v>1</v>
      </c>
      <c r="D44" s="12"/>
      <c r="E44" s="78">
        <f t="shared" si="15"/>
        <v>0</v>
      </c>
      <c r="F44" s="16">
        <f t="shared" si="16"/>
        <v>0</v>
      </c>
      <c r="G44" s="27">
        <f t="shared" si="14"/>
        <v>0</v>
      </c>
      <c r="H44" s="16">
        <f t="shared" si="17"/>
        <v>0</v>
      </c>
      <c r="I44" s="30"/>
    </row>
    <row r="45" spans="1:9" ht="34.5" customHeight="1" thickBot="1" x14ac:dyDescent="0.3">
      <c r="A45" s="12">
        <v>7</v>
      </c>
      <c r="B45" s="9" t="s">
        <v>57</v>
      </c>
      <c r="C45" s="12">
        <v>1</v>
      </c>
      <c r="D45" s="12"/>
      <c r="E45" s="78">
        <f t="shared" si="15"/>
        <v>0</v>
      </c>
      <c r="F45" s="16">
        <f t="shared" si="16"/>
        <v>0</v>
      </c>
      <c r="G45" s="27">
        <f t="shared" si="14"/>
        <v>0</v>
      </c>
      <c r="H45" s="16">
        <f t="shared" si="17"/>
        <v>0</v>
      </c>
      <c r="I45" s="30"/>
    </row>
    <row r="46" spans="1:9" ht="37.5" customHeight="1" thickBot="1" x14ac:dyDescent="0.3">
      <c r="A46" s="12">
        <v>8</v>
      </c>
      <c r="B46" s="9" t="s">
        <v>63</v>
      </c>
      <c r="C46" s="12">
        <v>1</v>
      </c>
      <c r="D46" s="12"/>
      <c r="E46" s="78">
        <f t="shared" si="15"/>
        <v>0</v>
      </c>
      <c r="F46" s="16">
        <f t="shared" si="16"/>
        <v>0</v>
      </c>
      <c r="G46" s="27">
        <f t="shared" si="14"/>
        <v>0</v>
      </c>
      <c r="H46" s="16">
        <f t="shared" si="17"/>
        <v>0</v>
      </c>
      <c r="I46" s="30"/>
    </row>
    <row r="47" spans="1:9" ht="83.25" customHeight="1" thickBot="1" x14ac:dyDescent="0.3">
      <c r="A47" s="12">
        <v>9</v>
      </c>
      <c r="B47" s="9" t="s">
        <v>58</v>
      </c>
      <c r="C47" s="12">
        <v>6</v>
      </c>
      <c r="D47" s="12"/>
      <c r="E47" s="78">
        <f t="shared" si="15"/>
        <v>0</v>
      </c>
      <c r="F47" s="16">
        <f t="shared" si="16"/>
        <v>0</v>
      </c>
      <c r="G47" s="27">
        <f t="shared" si="14"/>
        <v>0</v>
      </c>
      <c r="H47" s="16">
        <f t="shared" si="17"/>
        <v>0</v>
      </c>
      <c r="I47" s="30"/>
    </row>
    <row r="48" spans="1:9" ht="34.5" customHeight="1" thickBot="1" x14ac:dyDescent="0.3">
      <c r="A48" s="12">
        <v>10</v>
      </c>
      <c r="B48" s="7" t="s">
        <v>32</v>
      </c>
      <c r="C48" s="12">
        <v>1</v>
      </c>
      <c r="D48" s="12"/>
      <c r="E48" s="78">
        <f t="shared" si="15"/>
        <v>0</v>
      </c>
      <c r="F48" s="16">
        <f t="shared" si="16"/>
        <v>0</v>
      </c>
      <c r="G48" s="27">
        <f t="shared" si="14"/>
        <v>0</v>
      </c>
      <c r="H48" s="16">
        <f t="shared" si="17"/>
        <v>0</v>
      </c>
      <c r="I48" s="30"/>
    </row>
    <row r="49" spans="1:10" ht="39.75" customHeight="1" thickBot="1" x14ac:dyDescent="0.3">
      <c r="A49" s="12">
        <v>11</v>
      </c>
      <c r="B49" s="7" t="s">
        <v>33</v>
      </c>
      <c r="C49" s="12">
        <v>1</v>
      </c>
      <c r="D49" s="12"/>
      <c r="E49" s="78">
        <f t="shared" si="15"/>
        <v>0</v>
      </c>
      <c r="F49" s="16">
        <f t="shared" si="16"/>
        <v>0</v>
      </c>
      <c r="G49" s="27">
        <f t="shared" si="14"/>
        <v>0</v>
      </c>
      <c r="H49" s="16">
        <f t="shared" si="17"/>
        <v>0</v>
      </c>
      <c r="I49" s="30"/>
    </row>
    <row r="50" spans="1:10" ht="45.75" customHeight="1" thickBot="1" x14ac:dyDescent="0.3">
      <c r="A50" s="89" t="s">
        <v>27</v>
      </c>
      <c r="B50" s="90"/>
      <c r="C50" s="90"/>
      <c r="D50" s="91"/>
      <c r="E50" s="32">
        <f>SUM(E39:E49)</f>
        <v>0</v>
      </c>
      <c r="F50" s="32">
        <f>SUM(F39:F49)</f>
        <v>0</v>
      </c>
      <c r="G50" s="32">
        <f>SUM(G39:G49)</f>
        <v>0</v>
      </c>
      <c r="H50" s="32">
        <f>SUM(H39:H49)</f>
        <v>0</v>
      </c>
    </row>
    <row r="51" spans="1:10" ht="45.75" customHeight="1" x14ac:dyDescent="0.25">
      <c r="A51" s="5"/>
    </row>
    <row r="52" spans="1:10" ht="45.75" customHeight="1" thickBot="1" x14ac:dyDescent="0.3">
      <c r="A52" s="5"/>
    </row>
    <row r="53" spans="1:10" ht="52.5" customHeight="1" thickBot="1" x14ac:dyDescent="0.3">
      <c r="A53" s="95" t="s">
        <v>69</v>
      </c>
      <c r="B53" s="103"/>
      <c r="C53" s="103"/>
      <c r="D53" s="103"/>
      <c r="E53" s="103"/>
      <c r="F53" s="103"/>
      <c r="G53" s="103"/>
      <c r="H53" s="104"/>
      <c r="I53" s="43"/>
      <c r="J53" s="43"/>
    </row>
    <row r="54" spans="1:10" ht="48" customHeight="1" thickBot="1" x14ac:dyDescent="0.3">
      <c r="A54" s="63" t="s">
        <v>15</v>
      </c>
      <c r="B54" s="63" t="s">
        <v>8</v>
      </c>
      <c r="C54" s="62" t="s">
        <v>98</v>
      </c>
      <c r="D54" s="63" t="s">
        <v>75</v>
      </c>
      <c r="E54" s="38" t="s">
        <v>76</v>
      </c>
      <c r="F54" s="38" t="s">
        <v>77</v>
      </c>
      <c r="G54" s="24" t="s">
        <v>102</v>
      </c>
      <c r="H54" s="24" t="s">
        <v>73</v>
      </c>
      <c r="I54" s="13"/>
    </row>
    <row r="55" spans="1:10" ht="15.75" thickBot="1" x14ac:dyDescent="0.3">
      <c r="A55" s="60" t="s">
        <v>0</v>
      </c>
      <c r="B55" s="60" t="s">
        <v>1</v>
      </c>
      <c r="C55" s="60" t="s">
        <v>2</v>
      </c>
      <c r="D55" s="61" t="s">
        <v>3</v>
      </c>
      <c r="E55" s="59" t="s">
        <v>4</v>
      </c>
      <c r="F55" s="16" t="s">
        <v>5</v>
      </c>
      <c r="G55" s="16" t="s">
        <v>6</v>
      </c>
      <c r="H55" s="12" t="s">
        <v>7</v>
      </c>
    </row>
    <row r="56" spans="1:10" ht="30.75" customHeight="1" thickBot="1" x14ac:dyDescent="0.3">
      <c r="A56" s="3">
        <v>1</v>
      </c>
      <c r="B56" s="4" t="s">
        <v>74</v>
      </c>
      <c r="C56" s="4">
        <v>2</v>
      </c>
      <c r="D56" s="58"/>
      <c r="E56" s="21">
        <f>D56*C56</f>
        <v>0</v>
      </c>
      <c r="F56" s="21">
        <f>E56*2</f>
        <v>0</v>
      </c>
      <c r="G56" s="21">
        <f>F56*0.23</f>
        <v>0</v>
      </c>
      <c r="H56" s="64">
        <f>F56+G56</f>
        <v>0</v>
      </c>
    </row>
    <row r="57" spans="1:10" ht="28.5" customHeight="1" thickBot="1" x14ac:dyDescent="0.3">
      <c r="A57" s="3">
        <v>2</v>
      </c>
      <c r="B57" s="4" t="s">
        <v>70</v>
      </c>
      <c r="C57" s="4">
        <v>2</v>
      </c>
      <c r="D57" s="58"/>
      <c r="E57" s="21">
        <f>D57*C57</f>
        <v>0</v>
      </c>
      <c r="F57" s="21">
        <f>E57*2</f>
        <v>0</v>
      </c>
      <c r="G57" s="21">
        <f>F57*0.23</f>
        <v>0</v>
      </c>
      <c r="H57" s="64">
        <f>F57+G57</f>
        <v>0</v>
      </c>
      <c r="I57" s="33"/>
    </row>
    <row r="58" spans="1:10" ht="29.25" customHeight="1" thickBot="1" x14ac:dyDescent="0.3">
      <c r="A58" s="92" t="s">
        <v>35</v>
      </c>
      <c r="B58" s="93"/>
      <c r="C58" s="93"/>
      <c r="D58" s="94"/>
      <c r="E58" s="22">
        <f>SUM(E56:E57)</f>
        <v>0</v>
      </c>
      <c r="F58" s="46">
        <f>F57+F56</f>
        <v>0</v>
      </c>
      <c r="G58" s="46">
        <f>G57+G56</f>
        <v>0</v>
      </c>
      <c r="H58" s="65">
        <f>SUM(H56:H57)</f>
        <v>0</v>
      </c>
      <c r="I58" s="1"/>
    </row>
    <row r="59" spans="1:10" ht="41.25" customHeight="1" thickBot="1" x14ac:dyDescent="0.3">
      <c r="A59" s="44"/>
      <c r="B59" s="44"/>
      <c r="C59" s="44"/>
      <c r="D59" s="45"/>
      <c r="E59" s="45"/>
      <c r="F59" s="45"/>
      <c r="G59" s="45"/>
      <c r="H59" s="47"/>
      <c r="I59" s="1"/>
    </row>
    <row r="60" spans="1:10" ht="44.25" customHeight="1" thickBot="1" x14ac:dyDescent="0.3">
      <c r="A60" s="95" t="s">
        <v>68</v>
      </c>
      <c r="B60" s="115"/>
      <c r="C60" s="115"/>
      <c r="D60" s="115"/>
      <c r="E60" s="115"/>
      <c r="F60" s="115"/>
      <c r="G60" s="115"/>
      <c r="H60" s="116"/>
      <c r="I60" s="1"/>
    </row>
    <row r="61" spans="1:10" ht="48" customHeight="1" thickBot="1" x14ac:dyDescent="0.3">
      <c r="A61" s="40" t="s">
        <v>15</v>
      </c>
      <c r="B61" s="56" t="s">
        <v>8</v>
      </c>
      <c r="C61" s="57" t="s">
        <v>71</v>
      </c>
      <c r="D61" s="39" t="s">
        <v>17</v>
      </c>
      <c r="E61" s="38" t="s">
        <v>76</v>
      </c>
      <c r="F61" s="38" t="s">
        <v>77</v>
      </c>
      <c r="G61" s="24" t="s">
        <v>102</v>
      </c>
      <c r="H61" s="24" t="s">
        <v>73</v>
      </c>
    </row>
    <row r="62" spans="1:10" ht="21.75" customHeight="1" thickBot="1" x14ac:dyDescent="0.3">
      <c r="A62" s="55" t="s">
        <v>0</v>
      </c>
      <c r="B62" s="55" t="s">
        <v>1</v>
      </c>
      <c r="C62" s="55" t="s">
        <v>2</v>
      </c>
      <c r="D62" s="55" t="s">
        <v>3</v>
      </c>
      <c r="E62" s="55" t="s">
        <v>4</v>
      </c>
      <c r="F62" s="55" t="s">
        <v>5</v>
      </c>
      <c r="G62" s="55" t="s">
        <v>6</v>
      </c>
      <c r="H62" s="60" t="s">
        <v>7</v>
      </c>
    </row>
    <row r="63" spans="1:10" ht="42" customHeight="1" thickBot="1" x14ac:dyDescent="0.3">
      <c r="A63" s="36">
        <v>1</v>
      </c>
      <c r="B63" s="7" t="s">
        <v>18</v>
      </c>
      <c r="C63" s="35">
        <v>14</v>
      </c>
      <c r="D63" s="16"/>
      <c r="E63" s="23">
        <f>C63*D63</f>
        <v>0</v>
      </c>
      <c r="F63" s="23">
        <f>E63*2</f>
        <v>0</v>
      </c>
      <c r="G63" s="23">
        <f>F63*0.23</f>
        <v>0</v>
      </c>
      <c r="H63" s="67">
        <f>F63+G63</f>
        <v>0</v>
      </c>
    </row>
    <row r="64" spans="1:10" ht="35.25" customHeight="1" thickBot="1" x14ac:dyDescent="0.3">
      <c r="A64" s="36">
        <v>2</v>
      </c>
      <c r="B64" s="9" t="s">
        <v>19</v>
      </c>
      <c r="C64" s="11">
        <v>1</v>
      </c>
      <c r="D64" s="37"/>
      <c r="E64" s="23">
        <f t="shared" ref="E64:E69" si="18">C64*D64</f>
        <v>0</v>
      </c>
      <c r="F64" s="23">
        <f t="shared" ref="F64:F69" si="19">E64*2</f>
        <v>0</v>
      </c>
      <c r="G64" s="23">
        <f t="shared" ref="G64:G69" si="20">F64*0.23</f>
        <v>0</v>
      </c>
      <c r="H64" s="67">
        <f t="shared" ref="H64:H69" si="21">F64+G64</f>
        <v>0</v>
      </c>
    </row>
    <row r="65" spans="1:8" ht="30.75" customHeight="1" thickBot="1" x14ac:dyDescent="0.3">
      <c r="A65" s="36">
        <v>3</v>
      </c>
      <c r="B65" s="9" t="s">
        <v>20</v>
      </c>
      <c r="C65" s="11">
        <v>13</v>
      </c>
      <c r="D65" s="37"/>
      <c r="E65" s="23">
        <f t="shared" si="18"/>
        <v>0</v>
      </c>
      <c r="F65" s="23">
        <f t="shared" si="19"/>
        <v>0</v>
      </c>
      <c r="G65" s="23">
        <f t="shared" si="20"/>
        <v>0</v>
      </c>
      <c r="H65" s="67">
        <f t="shared" si="21"/>
        <v>0</v>
      </c>
    </row>
    <row r="66" spans="1:8" ht="36" customHeight="1" thickBot="1" x14ac:dyDescent="0.3">
      <c r="A66" s="36">
        <v>4</v>
      </c>
      <c r="B66" s="9" t="s">
        <v>21</v>
      </c>
      <c r="C66" s="11">
        <v>8</v>
      </c>
      <c r="D66" s="37"/>
      <c r="E66" s="23">
        <f t="shared" si="18"/>
        <v>0</v>
      </c>
      <c r="F66" s="23">
        <f t="shared" si="19"/>
        <v>0</v>
      </c>
      <c r="G66" s="23">
        <f t="shared" si="20"/>
        <v>0</v>
      </c>
      <c r="H66" s="67">
        <f t="shared" si="21"/>
        <v>0</v>
      </c>
    </row>
    <row r="67" spans="1:8" ht="38.25" customHeight="1" thickBot="1" x14ac:dyDescent="0.3">
      <c r="A67" s="36">
        <v>5</v>
      </c>
      <c r="B67" s="9" t="s">
        <v>22</v>
      </c>
      <c r="C67" s="11">
        <v>4</v>
      </c>
      <c r="D67" s="37"/>
      <c r="E67" s="23">
        <f t="shared" si="18"/>
        <v>0</v>
      </c>
      <c r="F67" s="23">
        <f t="shared" si="19"/>
        <v>0</v>
      </c>
      <c r="G67" s="23">
        <f t="shared" si="20"/>
        <v>0</v>
      </c>
      <c r="H67" s="67">
        <f t="shared" si="21"/>
        <v>0</v>
      </c>
    </row>
    <row r="68" spans="1:8" ht="38.25" customHeight="1" thickBot="1" x14ac:dyDescent="0.3">
      <c r="A68" s="36">
        <v>6</v>
      </c>
      <c r="B68" s="9" t="s">
        <v>54</v>
      </c>
      <c r="C68" s="11">
        <v>1</v>
      </c>
      <c r="D68" s="37"/>
      <c r="E68" s="23">
        <f t="shared" si="18"/>
        <v>0</v>
      </c>
      <c r="F68" s="23">
        <f t="shared" si="19"/>
        <v>0</v>
      </c>
      <c r="G68" s="23">
        <f t="shared" si="20"/>
        <v>0</v>
      </c>
      <c r="H68" s="67">
        <f t="shared" si="21"/>
        <v>0</v>
      </c>
    </row>
    <row r="69" spans="1:8" ht="40.5" customHeight="1" thickBot="1" x14ac:dyDescent="0.3">
      <c r="A69" s="36">
        <v>7</v>
      </c>
      <c r="B69" s="9" t="s">
        <v>85</v>
      </c>
      <c r="C69" s="11">
        <v>2</v>
      </c>
      <c r="D69" s="37"/>
      <c r="E69" s="23">
        <f t="shared" si="18"/>
        <v>0</v>
      </c>
      <c r="F69" s="23">
        <f t="shared" si="19"/>
        <v>0</v>
      </c>
      <c r="G69" s="23">
        <f t="shared" si="20"/>
        <v>0</v>
      </c>
      <c r="H69" s="67">
        <f t="shared" si="21"/>
        <v>0</v>
      </c>
    </row>
    <row r="70" spans="1:8" ht="28.5" customHeight="1" thickBot="1" x14ac:dyDescent="0.3">
      <c r="A70" s="92" t="s">
        <v>35</v>
      </c>
      <c r="B70" s="93"/>
      <c r="C70" s="93"/>
      <c r="D70" s="94"/>
      <c r="E70" s="54">
        <f>SUM(E63:E69)</f>
        <v>0</v>
      </c>
      <c r="F70" s="54">
        <f>SUM(F63:F69)</f>
        <v>0</v>
      </c>
      <c r="G70" s="54">
        <f>SUM(G63:G69)</f>
        <v>0</v>
      </c>
      <c r="H70" s="66">
        <f>SUM(H63:H69)</f>
        <v>0</v>
      </c>
    </row>
    <row r="71" spans="1:8" ht="51" customHeight="1" thickBot="1" x14ac:dyDescent="0.3">
      <c r="A71" s="93"/>
      <c r="B71" s="93"/>
      <c r="C71" s="93"/>
      <c r="D71" s="93"/>
      <c r="E71" s="93"/>
      <c r="F71" s="93"/>
      <c r="G71" s="93"/>
      <c r="H71" s="117"/>
    </row>
    <row r="72" spans="1:8" ht="39" customHeight="1" thickBot="1" x14ac:dyDescent="0.3">
      <c r="A72" s="100" t="s">
        <v>96</v>
      </c>
      <c r="B72" s="101"/>
      <c r="C72" s="101"/>
      <c r="D72" s="101"/>
      <c r="E72" s="101"/>
      <c r="F72" s="101"/>
      <c r="G72" s="101"/>
      <c r="H72" s="102"/>
    </row>
    <row r="73" spans="1:8" ht="53.25" customHeight="1" thickBot="1" x14ac:dyDescent="0.3">
      <c r="A73" s="12" t="s">
        <v>15</v>
      </c>
      <c r="B73" s="73" t="s">
        <v>8</v>
      </c>
      <c r="C73" s="73" t="s">
        <v>71</v>
      </c>
      <c r="D73" s="54" t="s">
        <v>17</v>
      </c>
      <c r="E73" s="16" t="s">
        <v>76</v>
      </c>
      <c r="F73" s="16" t="s">
        <v>77</v>
      </c>
      <c r="G73" s="16" t="s">
        <v>102</v>
      </c>
      <c r="H73" s="16" t="s">
        <v>73</v>
      </c>
    </row>
    <row r="74" spans="1:8" ht="33" customHeight="1" thickBot="1" x14ac:dyDescent="0.3">
      <c r="A74" s="6">
        <v>1</v>
      </c>
      <c r="B74" s="7" t="s">
        <v>9</v>
      </c>
      <c r="C74" s="2">
        <v>17</v>
      </c>
      <c r="D74" s="15"/>
      <c r="E74" s="15">
        <f>D74*C74</f>
        <v>0</v>
      </c>
      <c r="F74" s="15">
        <f>E74*2</f>
        <v>0</v>
      </c>
      <c r="G74" s="15">
        <f>F74*0.23</f>
        <v>0</v>
      </c>
      <c r="H74" s="50">
        <f>F74+G74</f>
        <v>0</v>
      </c>
    </row>
    <row r="75" spans="1:8" ht="36" customHeight="1" thickBot="1" x14ac:dyDescent="0.3">
      <c r="A75" s="6">
        <v>2</v>
      </c>
      <c r="B75" s="7" t="s">
        <v>10</v>
      </c>
      <c r="C75" s="2">
        <v>84</v>
      </c>
      <c r="D75" s="15"/>
      <c r="E75" s="15">
        <f t="shared" ref="E75:E78" si="22">D75*C75</f>
        <v>0</v>
      </c>
      <c r="F75" s="15">
        <f t="shared" ref="F75:F78" si="23">E75*2</f>
        <v>0</v>
      </c>
      <c r="G75" s="15">
        <f t="shared" ref="G75:G78" si="24">F75*0.23</f>
        <v>0</v>
      </c>
      <c r="H75" s="50">
        <f t="shared" ref="H75:H78" si="25">F75+G75</f>
        <v>0</v>
      </c>
    </row>
    <row r="76" spans="1:8" ht="38.25" customHeight="1" thickBot="1" x14ac:dyDescent="0.3">
      <c r="A76" s="6">
        <v>3</v>
      </c>
      <c r="B76" s="7" t="s">
        <v>11</v>
      </c>
      <c r="C76" s="2">
        <v>1</v>
      </c>
      <c r="D76" s="15"/>
      <c r="E76" s="15">
        <f t="shared" si="22"/>
        <v>0</v>
      </c>
      <c r="F76" s="15">
        <f t="shared" si="23"/>
        <v>0</v>
      </c>
      <c r="G76" s="15">
        <f t="shared" si="24"/>
        <v>0</v>
      </c>
      <c r="H76" s="50">
        <f t="shared" si="25"/>
        <v>0</v>
      </c>
    </row>
    <row r="77" spans="1:8" ht="49.5" customHeight="1" thickBot="1" x14ac:dyDescent="0.3">
      <c r="A77" s="6">
        <v>4</v>
      </c>
      <c r="B77" s="7" t="s">
        <v>12</v>
      </c>
      <c r="C77" s="2">
        <v>1</v>
      </c>
      <c r="D77" s="15"/>
      <c r="E77" s="15">
        <f t="shared" si="22"/>
        <v>0</v>
      </c>
      <c r="F77" s="15">
        <f t="shared" si="23"/>
        <v>0</v>
      </c>
      <c r="G77" s="15">
        <f t="shared" si="24"/>
        <v>0</v>
      </c>
      <c r="H77" s="50">
        <f t="shared" si="25"/>
        <v>0</v>
      </c>
    </row>
    <row r="78" spans="1:8" ht="35.25" customHeight="1" thickBot="1" x14ac:dyDescent="0.3">
      <c r="A78" s="6">
        <v>5</v>
      </c>
      <c r="B78" s="7" t="s">
        <v>13</v>
      </c>
      <c r="C78" s="2">
        <v>12</v>
      </c>
      <c r="D78" s="15"/>
      <c r="E78" s="15">
        <f t="shared" si="22"/>
        <v>0</v>
      </c>
      <c r="F78" s="15">
        <f t="shared" si="23"/>
        <v>0</v>
      </c>
      <c r="G78" s="15">
        <f t="shared" si="24"/>
        <v>0</v>
      </c>
      <c r="H78" s="50">
        <f t="shared" si="25"/>
        <v>0</v>
      </c>
    </row>
    <row r="79" spans="1:8" ht="23.25" customHeight="1" thickBot="1" x14ac:dyDescent="0.3">
      <c r="A79" s="92" t="s">
        <v>14</v>
      </c>
      <c r="B79" s="93"/>
      <c r="C79" s="93"/>
      <c r="D79" s="94"/>
      <c r="E79" s="15">
        <f>SUM(E74:E78)</f>
        <v>0</v>
      </c>
      <c r="F79" s="15">
        <f>SUM(F74:F78)</f>
        <v>0</v>
      </c>
      <c r="G79" s="15">
        <f>SUM(G74:G78)</f>
        <v>0</v>
      </c>
      <c r="H79" s="74">
        <f>SUM(H74:H78)</f>
        <v>0</v>
      </c>
    </row>
    <row r="80" spans="1:8" ht="24.75" customHeight="1" thickBot="1" x14ac:dyDescent="0.3">
      <c r="A80" s="100" t="s">
        <v>38</v>
      </c>
      <c r="B80" s="101"/>
      <c r="C80" s="101"/>
      <c r="D80" s="101"/>
      <c r="E80" s="101"/>
      <c r="F80" s="101"/>
      <c r="G80" s="101"/>
      <c r="H80" s="102"/>
    </row>
    <row r="81" spans="1:9" ht="26.25" customHeight="1" thickBot="1" x14ac:dyDescent="0.3">
      <c r="A81" s="6">
        <v>1</v>
      </c>
      <c r="B81" s="7" t="s">
        <v>9</v>
      </c>
      <c r="C81" s="2">
        <v>9</v>
      </c>
      <c r="D81" s="15"/>
      <c r="E81" s="15">
        <f>D81*C81</f>
        <v>0</v>
      </c>
      <c r="F81" s="15">
        <f>E81*2</f>
        <v>0</v>
      </c>
      <c r="G81" s="15">
        <f>F81*0.23</f>
        <v>0</v>
      </c>
      <c r="H81" s="66">
        <f>F81+G81</f>
        <v>0</v>
      </c>
    </row>
    <row r="82" spans="1:9" ht="51" customHeight="1" thickBot="1" x14ac:dyDescent="0.3">
      <c r="A82" s="6">
        <v>2</v>
      </c>
      <c r="B82" s="7" t="s">
        <v>10</v>
      </c>
      <c r="C82" s="2">
        <v>47</v>
      </c>
      <c r="D82" s="15"/>
      <c r="E82" s="15">
        <f t="shared" ref="E82:E84" si="26">D82*C82</f>
        <v>0</v>
      </c>
      <c r="F82" s="15">
        <f t="shared" ref="F82:F84" si="27">E82*2</f>
        <v>0</v>
      </c>
      <c r="G82" s="15">
        <f t="shared" ref="G82:G84" si="28">F82*0.23</f>
        <v>0</v>
      </c>
      <c r="H82" s="66">
        <f t="shared" ref="H82:H84" si="29">F82+G82</f>
        <v>0</v>
      </c>
    </row>
    <row r="83" spans="1:9" ht="65.25" customHeight="1" thickBot="1" x14ac:dyDescent="0.3">
      <c r="A83" s="6">
        <v>3</v>
      </c>
      <c r="B83" s="7" t="s">
        <v>12</v>
      </c>
      <c r="C83" s="2">
        <v>1</v>
      </c>
      <c r="D83" s="15"/>
      <c r="E83" s="15">
        <f t="shared" si="26"/>
        <v>0</v>
      </c>
      <c r="F83" s="15">
        <f t="shared" si="27"/>
        <v>0</v>
      </c>
      <c r="G83" s="15">
        <f t="shared" si="28"/>
        <v>0</v>
      </c>
      <c r="H83" s="66">
        <f t="shared" si="29"/>
        <v>0</v>
      </c>
    </row>
    <row r="84" spans="1:9" ht="43.5" customHeight="1" thickBot="1" x14ac:dyDescent="0.3">
      <c r="A84" s="6">
        <v>4</v>
      </c>
      <c r="B84" s="7" t="s">
        <v>13</v>
      </c>
      <c r="C84" s="2">
        <v>7</v>
      </c>
      <c r="D84" s="15"/>
      <c r="E84" s="15">
        <f t="shared" si="26"/>
        <v>0</v>
      </c>
      <c r="F84" s="15">
        <f t="shared" si="27"/>
        <v>0</v>
      </c>
      <c r="G84" s="15">
        <f t="shared" si="28"/>
        <v>0</v>
      </c>
      <c r="H84" s="66">
        <f t="shared" si="29"/>
        <v>0</v>
      </c>
    </row>
    <row r="85" spans="1:9" ht="26.25" customHeight="1" thickBot="1" x14ac:dyDescent="0.3">
      <c r="A85" s="92" t="s">
        <v>14</v>
      </c>
      <c r="B85" s="93"/>
      <c r="C85" s="93"/>
      <c r="D85" s="94"/>
      <c r="E85" s="15">
        <f>SUM(E81:E84)</f>
        <v>0</v>
      </c>
      <c r="F85" s="15">
        <f>SUM(F81:F84)</f>
        <v>0</v>
      </c>
      <c r="G85" s="15">
        <f>SUM(G81:G84)</f>
        <v>0</v>
      </c>
      <c r="H85" s="66">
        <f>SUM(H81:H84)</f>
        <v>0</v>
      </c>
    </row>
    <row r="86" spans="1:9" ht="27.75" customHeight="1" thickBot="1" x14ac:dyDescent="0.3">
      <c r="A86" s="92" t="s">
        <v>84</v>
      </c>
      <c r="B86" s="93"/>
      <c r="C86" s="93"/>
      <c r="D86" s="94"/>
      <c r="E86" s="15">
        <f>E85+E79</f>
        <v>0</v>
      </c>
      <c r="F86" s="15">
        <f>F85+F79</f>
        <v>0</v>
      </c>
      <c r="G86" s="15">
        <f>G85+G79</f>
        <v>0</v>
      </c>
      <c r="H86" s="66">
        <f>H85+H79</f>
        <v>0</v>
      </c>
      <c r="I86" s="30"/>
    </row>
    <row r="87" spans="1:9" ht="33" customHeight="1" thickBot="1" x14ac:dyDescent="0.3">
      <c r="A87" s="92" t="s">
        <v>67</v>
      </c>
      <c r="B87" s="93"/>
      <c r="C87" s="93"/>
      <c r="D87" s="94"/>
      <c r="E87" s="32">
        <f>E86+E70+E58+E34+E50</f>
        <v>0</v>
      </c>
      <c r="F87" s="32">
        <f>F86+F70+F58+F34+F50</f>
        <v>0</v>
      </c>
      <c r="G87" s="32">
        <f>G86+G70+G58+G34+G50</f>
        <v>0</v>
      </c>
      <c r="H87" s="66">
        <f>H86+H70+H58+H34+H50</f>
        <v>0</v>
      </c>
    </row>
    <row r="88" spans="1:9" ht="33" customHeight="1" x14ac:dyDescent="0.25">
      <c r="H88"/>
    </row>
    <row r="89" spans="1:9" ht="37.5" customHeight="1" x14ac:dyDescent="0.25">
      <c r="H89"/>
    </row>
    <row r="90" spans="1:9" ht="39.75" customHeight="1" thickBot="1" x14ac:dyDescent="0.3">
      <c r="A90" s="98" t="s">
        <v>100</v>
      </c>
      <c r="B90" s="99"/>
      <c r="C90" s="99"/>
      <c r="D90" s="99"/>
      <c r="E90" s="99"/>
      <c r="F90" s="99"/>
      <c r="G90" s="99"/>
      <c r="H90"/>
    </row>
    <row r="91" spans="1:9" ht="75.75" thickBot="1" x14ac:dyDescent="0.3">
      <c r="A91" s="48" t="s">
        <v>39</v>
      </c>
      <c r="B91" s="51" t="s">
        <v>40</v>
      </c>
      <c r="C91" s="48" t="s">
        <v>41</v>
      </c>
      <c r="D91" s="52" t="s">
        <v>53</v>
      </c>
      <c r="E91" s="25" t="s">
        <v>79</v>
      </c>
      <c r="F91" s="25" t="s">
        <v>78</v>
      </c>
      <c r="G91" s="25" t="s">
        <v>80</v>
      </c>
      <c r="H91"/>
    </row>
    <row r="92" spans="1:9" ht="15.75" thickBot="1" x14ac:dyDescent="0.3">
      <c r="A92" s="12" t="s">
        <v>0</v>
      </c>
      <c r="B92" s="49" t="s">
        <v>1</v>
      </c>
      <c r="C92" s="49" t="s">
        <v>2</v>
      </c>
      <c r="D92" s="75" t="s">
        <v>3</v>
      </c>
      <c r="E92" s="75" t="s">
        <v>4</v>
      </c>
      <c r="F92" s="75" t="s">
        <v>5</v>
      </c>
      <c r="G92" s="75" t="s">
        <v>6</v>
      </c>
      <c r="H92"/>
    </row>
    <row r="93" spans="1:9" ht="33.75" customHeight="1" thickBot="1" x14ac:dyDescent="0.3">
      <c r="A93" s="53">
        <v>1</v>
      </c>
      <c r="B93" s="7" t="s">
        <v>42</v>
      </c>
      <c r="C93" s="2">
        <v>30</v>
      </c>
      <c r="D93" s="23"/>
      <c r="E93" s="23">
        <f>C93*D93</f>
        <v>0</v>
      </c>
      <c r="F93" s="23">
        <f t="shared" ref="F93:F113" si="30">E93*0.23</f>
        <v>0</v>
      </c>
      <c r="G93" s="23">
        <f t="shared" ref="G93:G113" si="31">E93+F93</f>
        <v>0</v>
      </c>
      <c r="H93"/>
    </row>
    <row r="94" spans="1:9" ht="31.5" customHeight="1" thickBot="1" x14ac:dyDescent="0.3">
      <c r="A94" s="53">
        <v>2</v>
      </c>
      <c r="B94" s="7" t="s">
        <v>43</v>
      </c>
      <c r="C94" s="2">
        <v>8</v>
      </c>
      <c r="D94" s="23"/>
      <c r="E94" s="23">
        <f t="shared" ref="E94:E113" si="32">C94*D94</f>
        <v>0</v>
      </c>
      <c r="F94" s="23">
        <f t="shared" si="30"/>
        <v>0</v>
      </c>
      <c r="G94" s="23">
        <f t="shared" si="31"/>
        <v>0</v>
      </c>
      <c r="H94"/>
    </row>
    <row r="95" spans="1:9" ht="29.25" customHeight="1" thickBot="1" x14ac:dyDescent="0.3">
      <c r="A95" s="76">
        <v>3</v>
      </c>
      <c r="B95" s="7" t="s">
        <v>66</v>
      </c>
      <c r="C95" s="2">
        <v>10</v>
      </c>
      <c r="D95" s="23"/>
      <c r="E95" s="23">
        <f t="shared" si="32"/>
        <v>0</v>
      </c>
      <c r="F95" s="23">
        <f t="shared" si="30"/>
        <v>0</v>
      </c>
      <c r="G95" s="23">
        <f t="shared" si="31"/>
        <v>0</v>
      </c>
      <c r="H95"/>
    </row>
    <row r="96" spans="1:9" ht="24.75" customHeight="1" thickBot="1" x14ac:dyDescent="0.3">
      <c r="A96" s="76">
        <v>4</v>
      </c>
      <c r="B96" s="7" t="s">
        <v>95</v>
      </c>
      <c r="C96" s="2">
        <v>10</v>
      </c>
      <c r="D96" s="23"/>
      <c r="E96" s="23">
        <f t="shared" si="32"/>
        <v>0</v>
      </c>
      <c r="F96" s="23">
        <f t="shared" si="30"/>
        <v>0</v>
      </c>
      <c r="G96" s="23">
        <f t="shared" si="31"/>
        <v>0</v>
      </c>
      <c r="H96"/>
    </row>
    <row r="97" spans="1:8" ht="24.75" customHeight="1" thickBot="1" x14ac:dyDescent="0.3">
      <c r="A97" s="76">
        <v>5</v>
      </c>
      <c r="B97" s="7" t="s">
        <v>94</v>
      </c>
      <c r="C97" s="2">
        <v>10</v>
      </c>
      <c r="D97" s="23"/>
      <c r="E97" s="23">
        <f t="shared" si="32"/>
        <v>0</v>
      </c>
      <c r="F97" s="23">
        <f t="shared" si="30"/>
        <v>0</v>
      </c>
      <c r="G97" s="23">
        <f t="shared" si="31"/>
        <v>0</v>
      </c>
      <c r="H97"/>
    </row>
    <row r="98" spans="1:8" ht="40.5" customHeight="1" thickBot="1" x14ac:dyDescent="0.3">
      <c r="A98" s="76">
        <v>6</v>
      </c>
      <c r="B98" s="7" t="s">
        <v>51</v>
      </c>
      <c r="C98" s="2">
        <v>20</v>
      </c>
      <c r="D98" s="23"/>
      <c r="E98" s="23">
        <f t="shared" si="32"/>
        <v>0</v>
      </c>
      <c r="F98" s="23">
        <f t="shared" si="30"/>
        <v>0</v>
      </c>
      <c r="G98" s="23">
        <f t="shared" si="31"/>
        <v>0</v>
      </c>
      <c r="H98"/>
    </row>
    <row r="99" spans="1:8" ht="35.25" customHeight="1" thickBot="1" x14ac:dyDescent="0.3">
      <c r="A99" s="76">
        <v>7</v>
      </c>
      <c r="B99" s="7" t="s">
        <v>52</v>
      </c>
      <c r="C99" s="2">
        <v>8</v>
      </c>
      <c r="D99" s="23"/>
      <c r="E99" s="23">
        <f t="shared" si="32"/>
        <v>0</v>
      </c>
      <c r="F99" s="23">
        <f t="shared" si="30"/>
        <v>0</v>
      </c>
      <c r="G99" s="23">
        <f t="shared" si="31"/>
        <v>0</v>
      </c>
      <c r="H99"/>
    </row>
    <row r="100" spans="1:8" ht="29.25" customHeight="1" thickBot="1" x14ac:dyDescent="0.3">
      <c r="A100" s="76">
        <v>8</v>
      </c>
      <c r="B100" s="7" t="s">
        <v>44</v>
      </c>
      <c r="C100" s="2">
        <v>10</v>
      </c>
      <c r="D100" s="23"/>
      <c r="E100" s="23">
        <f t="shared" si="32"/>
        <v>0</v>
      </c>
      <c r="F100" s="23">
        <f t="shared" si="30"/>
        <v>0</v>
      </c>
      <c r="G100" s="23">
        <f t="shared" si="31"/>
        <v>0</v>
      </c>
      <c r="H100"/>
    </row>
    <row r="101" spans="1:8" ht="39" customHeight="1" thickBot="1" x14ac:dyDescent="0.3">
      <c r="A101" s="76">
        <v>9</v>
      </c>
      <c r="B101" s="7" t="s">
        <v>45</v>
      </c>
      <c r="C101" s="2">
        <v>4</v>
      </c>
      <c r="D101" s="23"/>
      <c r="E101" s="23">
        <f t="shared" si="32"/>
        <v>0</v>
      </c>
      <c r="F101" s="23">
        <f t="shared" si="30"/>
        <v>0</v>
      </c>
      <c r="G101" s="23">
        <f t="shared" si="31"/>
        <v>0</v>
      </c>
      <c r="H101"/>
    </row>
    <row r="102" spans="1:8" ht="36.75" customHeight="1" thickBot="1" x14ac:dyDescent="0.3">
      <c r="A102" s="76">
        <v>10</v>
      </c>
      <c r="B102" s="7" t="s">
        <v>46</v>
      </c>
      <c r="C102" s="2">
        <v>400</v>
      </c>
      <c r="D102" s="23"/>
      <c r="E102" s="23">
        <f t="shared" si="32"/>
        <v>0</v>
      </c>
      <c r="F102" s="23">
        <f t="shared" si="30"/>
        <v>0</v>
      </c>
      <c r="G102" s="23">
        <f t="shared" si="31"/>
        <v>0</v>
      </c>
      <c r="H102"/>
    </row>
    <row r="103" spans="1:8" ht="31.5" customHeight="1" thickBot="1" x14ac:dyDescent="0.3">
      <c r="A103" s="76">
        <v>11</v>
      </c>
      <c r="B103" s="7" t="s">
        <v>47</v>
      </c>
      <c r="C103" s="2">
        <v>12</v>
      </c>
      <c r="D103" s="23"/>
      <c r="E103" s="23">
        <f t="shared" si="32"/>
        <v>0</v>
      </c>
      <c r="F103" s="23">
        <f t="shared" si="30"/>
        <v>0</v>
      </c>
      <c r="G103" s="23">
        <f t="shared" si="31"/>
        <v>0</v>
      </c>
      <c r="H103" s="30"/>
    </row>
    <row r="104" spans="1:8" ht="45" customHeight="1" thickBot="1" x14ac:dyDescent="0.3">
      <c r="A104" s="76">
        <v>12</v>
      </c>
      <c r="B104" s="7" t="s">
        <v>48</v>
      </c>
      <c r="C104" s="2">
        <v>4</v>
      </c>
      <c r="D104" s="23"/>
      <c r="E104" s="23">
        <f t="shared" si="32"/>
        <v>0</v>
      </c>
      <c r="F104" s="23">
        <f t="shared" si="30"/>
        <v>0</v>
      </c>
      <c r="G104" s="23">
        <f t="shared" si="31"/>
        <v>0</v>
      </c>
    </row>
    <row r="105" spans="1:8" ht="36.75" customHeight="1" thickBot="1" x14ac:dyDescent="0.3">
      <c r="A105" s="76">
        <v>13</v>
      </c>
      <c r="B105" s="7" t="s">
        <v>49</v>
      </c>
      <c r="C105" s="2">
        <v>32</v>
      </c>
      <c r="D105" s="23"/>
      <c r="E105" s="23">
        <f t="shared" si="32"/>
        <v>0</v>
      </c>
      <c r="F105" s="23">
        <f t="shared" si="30"/>
        <v>0</v>
      </c>
      <c r="G105" s="23">
        <f t="shared" si="31"/>
        <v>0</v>
      </c>
    </row>
    <row r="106" spans="1:8" ht="35.25" customHeight="1" thickBot="1" x14ac:dyDescent="0.3">
      <c r="A106" s="76">
        <v>14</v>
      </c>
      <c r="B106" s="73" t="s">
        <v>81</v>
      </c>
      <c r="C106" s="12">
        <v>20</v>
      </c>
      <c r="D106" s="23"/>
      <c r="E106" s="23">
        <f t="shared" si="32"/>
        <v>0</v>
      </c>
      <c r="F106" s="23">
        <f t="shared" si="30"/>
        <v>0</v>
      </c>
      <c r="G106" s="23">
        <f t="shared" si="31"/>
        <v>0</v>
      </c>
    </row>
    <row r="107" spans="1:8" ht="39.75" customHeight="1" thickBot="1" x14ac:dyDescent="0.3">
      <c r="A107" s="76">
        <v>15</v>
      </c>
      <c r="B107" s="73" t="s">
        <v>82</v>
      </c>
      <c r="C107" s="12">
        <v>20</v>
      </c>
      <c r="D107" s="23"/>
      <c r="E107" s="23">
        <f t="shared" si="32"/>
        <v>0</v>
      </c>
      <c r="F107" s="23">
        <f t="shared" si="30"/>
        <v>0</v>
      </c>
      <c r="G107" s="23">
        <f t="shared" si="31"/>
        <v>0</v>
      </c>
    </row>
    <row r="108" spans="1:8" ht="29.25" customHeight="1" thickBot="1" x14ac:dyDescent="0.3">
      <c r="A108" s="76">
        <v>16</v>
      </c>
      <c r="B108" s="7" t="s">
        <v>89</v>
      </c>
      <c r="C108" s="2">
        <v>6</v>
      </c>
      <c r="D108" s="23"/>
      <c r="E108" s="23">
        <f t="shared" si="32"/>
        <v>0</v>
      </c>
      <c r="F108" s="23">
        <f t="shared" si="30"/>
        <v>0</v>
      </c>
      <c r="G108" s="23">
        <f t="shared" si="31"/>
        <v>0</v>
      </c>
    </row>
    <row r="109" spans="1:8" ht="25.5" customHeight="1" thickBot="1" x14ac:dyDescent="0.3">
      <c r="A109" s="76">
        <v>17</v>
      </c>
      <c r="B109" s="7" t="s">
        <v>90</v>
      </c>
      <c r="C109" s="2">
        <v>6</v>
      </c>
      <c r="D109" s="23"/>
      <c r="E109" s="23">
        <f t="shared" si="32"/>
        <v>0</v>
      </c>
      <c r="F109" s="23">
        <f t="shared" si="30"/>
        <v>0</v>
      </c>
      <c r="G109" s="23">
        <f t="shared" si="31"/>
        <v>0</v>
      </c>
    </row>
    <row r="110" spans="1:8" ht="25.5" customHeight="1" thickBot="1" x14ac:dyDescent="0.3">
      <c r="A110" s="76">
        <v>18</v>
      </c>
      <c r="B110" s="7" t="s">
        <v>91</v>
      </c>
      <c r="C110" s="2">
        <v>6</v>
      </c>
      <c r="D110" s="23"/>
      <c r="E110" s="23">
        <f t="shared" si="32"/>
        <v>0</v>
      </c>
      <c r="F110" s="23">
        <f t="shared" si="30"/>
        <v>0</v>
      </c>
      <c r="G110" s="23">
        <f t="shared" si="31"/>
        <v>0</v>
      </c>
    </row>
    <row r="111" spans="1:8" ht="27.75" customHeight="1" thickBot="1" x14ac:dyDescent="0.3">
      <c r="A111" s="76">
        <v>19</v>
      </c>
      <c r="B111" s="7" t="s">
        <v>93</v>
      </c>
      <c r="C111" s="2">
        <v>6</v>
      </c>
      <c r="D111" s="23"/>
      <c r="E111" s="23">
        <f t="shared" si="32"/>
        <v>0</v>
      </c>
      <c r="F111" s="23">
        <f t="shared" si="30"/>
        <v>0</v>
      </c>
      <c r="G111" s="23">
        <f t="shared" si="31"/>
        <v>0</v>
      </c>
    </row>
    <row r="112" spans="1:8" ht="27" customHeight="1" thickBot="1" x14ac:dyDescent="0.3">
      <c r="A112" s="76">
        <v>20</v>
      </c>
      <c r="B112" s="7" t="s">
        <v>92</v>
      </c>
      <c r="C112" s="2">
        <v>6</v>
      </c>
      <c r="D112" s="23"/>
      <c r="E112" s="23">
        <f t="shared" si="32"/>
        <v>0</v>
      </c>
      <c r="F112" s="23">
        <f t="shared" si="30"/>
        <v>0</v>
      </c>
      <c r="G112" s="23">
        <f t="shared" si="31"/>
        <v>0</v>
      </c>
    </row>
    <row r="113" spans="1:7" ht="27" customHeight="1" thickBot="1" x14ac:dyDescent="0.3">
      <c r="A113" s="76">
        <v>21</v>
      </c>
      <c r="B113" s="7" t="s">
        <v>50</v>
      </c>
      <c r="C113" s="2">
        <v>4</v>
      </c>
      <c r="D113" s="23"/>
      <c r="E113" s="23">
        <f t="shared" si="32"/>
        <v>0</v>
      </c>
      <c r="F113" s="23">
        <f t="shared" si="30"/>
        <v>0</v>
      </c>
      <c r="G113" s="23">
        <f t="shared" si="31"/>
        <v>0</v>
      </c>
    </row>
    <row r="114" spans="1:7" ht="31.5" customHeight="1" thickBot="1" x14ac:dyDescent="0.3">
      <c r="A114" s="89" t="s">
        <v>115</v>
      </c>
      <c r="B114" s="90"/>
      <c r="C114" s="90"/>
      <c r="D114" s="91"/>
      <c r="E114" s="32">
        <f>SUM(E93:E113)</f>
        <v>0</v>
      </c>
      <c r="F114" s="32">
        <f>SUM(F93:F113)</f>
        <v>0</v>
      </c>
      <c r="G114" s="32">
        <f>SUM(G93:G113)</f>
        <v>0</v>
      </c>
    </row>
    <row r="115" spans="1:7" x14ac:dyDescent="0.25">
      <c r="B115" s="34"/>
    </row>
    <row r="116" spans="1:7" ht="15.75" thickBot="1" x14ac:dyDescent="0.3"/>
    <row r="117" spans="1:7" x14ac:dyDescent="0.25">
      <c r="A117" s="87" t="s">
        <v>104</v>
      </c>
      <c r="B117" s="87" t="s">
        <v>105</v>
      </c>
      <c r="C117" s="81" t="s">
        <v>106</v>
      </c>
      <c r="D117" s="81" t="s">
        <v>108</v>
      </c>
      <c r="E117" s="81" t="s">
        <v>109</v>
      </c>
    </row>
    <row r="118" spans="1:7" ht="15.75" thickBot="1" x14ac:dyDescent="0.3">
      <c r="A118" s="88"/>
      <c r="B118" s="88"/>
      <c r="C118" s="82" t="s">
        <v>107</v>
      </c>
      <c r="D118" s="82" t="s">
        <v>107</v>
      </c>
      <c r="E118" s="82" t="s">
        <v>107</v>
      </c>
    </row>
    <row r="119" spans="1:7" ht="15.75" thickBot="1" x14ac:dyDescent="0.3">
      <c r="A119" s="83" t="s">
        <v>110</v>
      </c>
      <c r="B119" s="84" t="s">
        <v>111</v>
      </c>
      <c r="C119" s="85">
        <f>F87</f>
        <v>0</v>
      </c>
      <c r="D119" s="85">
        <f>G87</f>
        <v>0</v>
      </c>
      <c r="E119" s="85">
        <f>H87</f>
        <v>0</v>
      </c>
    </row>
    <row r="120" spans="1:7" ht="15.75" thickBot="1" x14ac:dyDescent="0.3">
      <c r="A120" s="83" t="s">
        <v>112</v>
      </c>
      <c r="B120" s="84" t="s">
        <v>113</v>
      </c>
      <c r="C120" s="85">
        <f>E114</f>
        <v>0</v>
      </c>
      <c r="D120" s="85">
        <f>F114</f>
        <v>0</v>
      </c>
      <c r="E120" s="85">
        <f>G114</f>
        <v>0</v>
      </c>
    </row>
    <row r="121" spans="1:7" ht="15.75" thickBot="1" x14ac:dyDescent="0.3">
      <c r="A121" s="86" t="s">
        <v>114</v>
      </c>
      <c r="B121" s="118" t="s">
        <v>116</v>
      </c>
      <c r="C121" s="119">
        <f>C119+C120</f>
        <v>0</v>
      </c>
      <c r="D121" s="119">
        <f t="shared" ref="D121:E121" si="33">D119+D120</f>
        <v>0</v>
      </c>
      <c r="E121" s="119">
        <f t="shared" si="33"/>
        <v>0</v>
      </c>
    </row>
  </sheetData>
  <mergeCells count="30">
    <mergeCell ref="A71:H71"/>
    <mergeCell ref="A36:H36"/>
    <mergeCell ref="A50:D50"/>
    <mergeCell ref="A28:D28"/>
    <mergeCell ref="A29:H29"/>
    <mergeCell ref="A32:D32"/>
    <mergeCell ref="A70:D70"/>
    <mergeCell ref="A60:H60"/>
    <mergeCell ref="A58:D58"/>
    <mergeCell ref="A11:D11"/>
    <mergeCell ref="A12:H12"/>
    <mergeCell ref="A21:H21"/>
    <mergeCell ref="A13:H13"/>
    <mergeCell ref="A20:D20"/>
    <mergeCell ref="A117:A118"/>
    <mergeCell ref="B117:B118"/>
    <mergeCell ref="A114:D114"/>
    <mergeCell ref="A87:D87"/>
    <mergeCell ref="A2:H2"/>
    <mergeCell ref="A85:D85"/>
    <mergeCell ref="A79:D79"/>
    <mergeCell ref="A19:D19"/>
    <mergeCell ref="A86:D86"/>
    <mergeCell ref="A90:G90"/>
    <mergeCell ref="A72:H72"/>
    <mergeCell ref="A80:H80"/>
    <mergeCell ref="A33:D33"/>
    <mergeCell ref="A34:D34"/>
    <mergeCell ref="A53:H53"/>
    <mergeCell ref="A4:H4"/>
  </mergeCells>
  <pageMargins left="0.7" right="0.7" top="0.75" bottom="0.75" header="0.3" footer="0.3"/>
  <pageSetup paperSize="9" scale="80" orientation="landscape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SWZ_Zał_11_Formularz cenowy_302_2025.xlsx</dmsv2BaseFileName>
    <dmsv2BaseDisplayName xmlns="http://schemas.microsoft.com/sharepoint/v3">SWZ_Zał_11_Formularz cenowy_302_2025</dmsv2BaseDisplayName>
    <dmsv2SWPP2ObjectNumber xmlns="http://schemas.microsoft.com/sharepoint/v3">POST/PEC/PEC/UZI/00302/2025                       </dmsv2SWPP2ObjectNumber>
    <dmsv2SWPP2SumMD5 xmlns="http://schemas.microsoft.com/sharepoint/v3">7b0d50904e2717b9c0b0cb56fd976d00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674305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22692962</dmsv2BaseClientSystemDocumentID>
    <dmsv2BaseModifiedByID xmlns="http://schemas.microsoft.com/sharepoint/v3">19100306</dmsv2BaseModifiedByID>
    <dmsv2BaseCreatedByID xmlns="http://schemas.microsoft.com/sharepoint/v3">19100306</dmsv2BaseCreatedByID>
    <dmsv2SWPP2ObjectDepartment xmlns="http://schemas.microsoft.com/sharepoint/v3">00000001000l00030002</dmsv2SWPP2ObjectDepartment>
    <dmsv2SWPP2ObjectName xmlns="http://schemas.microsoft.com/sharepoint/v3">Postępowanie</dmsv2SWPP2ObjectName>
    <_dlc_DocId xmlns="a19cb1c7-c5c7-46d4-85ae-d83685407bba">XD3KHSRJV2AP-92384522-17177</_dlc_DocId>
    <_dlc_DocIdUrl xmlns="a19cb1c7-c5c7-46d4-85ae-d83685407bba">
      <Url>https://swpp2.dms.gkpge.pl/sites/38/_layouts/15/DocIdRedir.aspx?ID=XD3KHSRJV2AP-92384522-17177</Url>
      <Description>XD3KHSRJV2AP-92384522-17177</Description>
    </_dlc_DocIdUrl>
  </documentManagement>
</p:properties>
</file>

<file path=customXml/itemProps1.xml><?xml version="1.0" encoding="utf-8"?>
<ds:datastoreItem xmlns:ds="http://schemas.openxmlformats.org/officeDocument/2006/customXml" ds:itemID="{1E6F221D-F7B4-48EE-9314-7E664F627CC7}"/>
</file>

<file path=customXml/itemProps2.xml><?xml version="1.0" encoding="utf-8"?>
<ds:datastoreItem xmlns:ds="http://schemas.openxmlformats.org/officeDocument/2006/customXml" ds:itemID="{26671326-5C2B-4832-A7AD-59CF7E990F03}"/>
</file>

<file path=customXml/itemProps3.xml><?xml version="1.0" encoding="utf-8"?>
<ds:datastoreItem xmlns:ds="http://schemas.openxmlformats.org/officeDocument/2006/customXml" ds:itemID="{DF8B94EC-5FAA-4A8B-923B-833C9D47B6B6}"/>
</file>

<file path=customXml/itemProps4.xml><?xml version="1.0" encoding="utf-8"?>
<ds:datastoreItem xmlns:ds="http://schemas.openxmlformats.org/officeDocument/2006/customXml" ds:itemID="{5A7EA7D9-E9BD-4820-AF07-8A7128F93D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Bąkowski Arkadiusz [PGE EC O.Wybrzeże]</dc:creator>
  <cp:lastModifiedBy>Szrejber Joanna [PGE EC S.A.]</cp:lastModifiedBy>
  <cp:lastPrinted>2025-05-15T12:02:49Z</cp:lastPrinted>
  <dcterms:created xsi:type="dcterms:W3CDTF">2023-05-08T11:53:02Z</dcterms:created>
  <dcterms:modified xsi:type="dcterms:W3CDTF">2025-05-15T13:06:19Z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622233b7-ef4c-490a-81ed-9c69635dbefa</vt:lpwstr>
  </property>
</Properties>
</file>